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414\CMA　株式会社　チャーマスター\ＣMA受講\入学後\カリキュラム一覧\⑥過去検証を進めよう\検証データ\TRB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3" i="1" l="1"/>
  <c r="V24" i="1" s="1"/>
  <c r="P23" i="1"/>
  <c r="W24" i="1" s="1"/>
  <c r="Q23" i="1"/>
  <c r="X24" i="1" s="1"/>
  <c r="X23" i="1"/>
  <c r="Y23" i="1"/>
  <c r="K23" i="1" s="1"/>
  <c r="R24" i="1" s="1"/>
  <c r="AA23" i="1"/>
  <c r="M23" i="1" s="1"/>
  <c r="T24" i="1" s="1"/>
  <c r="AC23" i="1"/>
  <c r="AD23" i="1"/>
  <c r="AE23" i="1"/>
  <c r="O24" i="1"/>
  <c r="V25" i="1" s="1"/>
  <c r="P24" i="1"/>
  <c r="Q24" i="1"/>
  <c r="Y24" i="1"/>
  <c r="K24" i="1" s="1"/>
  <c r="R25" i="1" s="1"/>
  <c r="AA24" i="1"/>
  <c r="M24" i="1" s="1"/>
  <c r="T25" i="1" s="1"/>
  <c r="AC24" i="1"/>
  <c r="AD24" i="1"/>
  <c r="AE24" i="1"/>
  <c r="O25" i="1"/>
  <c r="V26" i="1" s="1"/>
  <c r="P25" i="1"/>
  <c r="W26" i="1" s="1"/>
  <c r="Q25" i="1"/>
  <c r="W25" i="1"/>
  <c r="X25" i="1"/>
  <c r="Y25" i="1"/>
  <c r="K25" i="1" s="1"/>
  <c r="R26" i="1" s="1"/>
  <c r="AA25" i="1"/>
  <c r="M25" i="1" s="1"/>
  <c r="T26" i="1" s="1"/>
  <c r="AC25" i="1"/>
  <c r="AD25" i="1"/>
  <c r="AE25" i="1"/>
  <c r="O26" i="1"/>
  <c r="V27" i="1" s="1"/>
  <c r="P26" i="1"/>
  <c r="W27" i="1" s="1"/>
  <c r="Q26" i="1"/>
  <c r="X27" i="1" s="1"/>
  <c r="X26" i="1"/>
  <c r="Y26" i="1"/>
  <c r="K26" i="1" s="1"/>
  <c r="R27" i="1" s="1"/>
  <c r="AA26" i="1"/>
  <c r="M26" i="1" s="1"/>
  <c r="T27" i="1" s="1"/>
  <c r="AC26" i="1"/>
  <c r="AD26" i="1"/>
  <c r="AE26" i="1"/>
  <c r="O27" i="1"/>
  <c r="V28" i="1" s="1"/>
  <c r="P27" i="1"/>
  <c r="Q27" i="1"/>
  <c r="Y27" i="1"/>
  <c r="K27" i="1" s="1"/>
  <c r="R28" i="1" s="1"/>
  <c r="AA27" i="1"/>
  <c r="M27" i="1" s="1"/>
  <c r="T28" i="1" s="1"/>
  <c r="AC27" i="1"/>
  <c r="AD27" i="1"/>
  <c r="AE27" i="1"/>
  <c r="O28" i="1"/>
  <c r="V29" i="1" s="1"/>
  <c r="P28" i="1"/>
  <c r="W29" i="1" s="1"/>
  <c r="Q28" i="1"/>
  <c r="X29" i="1" s="1"/>
  <c r="W28" i="1"/>
  <c r="X28" i="1"/>
  <c r="Y28" i="1"/>
  <c r="K28" i="1" s="1"/>
  <c r="R29" i="1" s="1"/>
  <c r="AA28" i="1"/>
  <c r="M28" i="1" s="1"/>
  <c r="T29" i="1" s="1"/>
  <c r="AC28" i="1"/>
  <c r="AD28" i="1"/>
  <c r="AE28" i="1"/>
  <c r="O29" i="1"/>
  <c r="V30" i="1" s="1"/>
  <c r="P29" i="1"/>
  <c r="W30" i="1" s="1"/>
  <c r="Q29" i="1"/>
  <c r="Y29" i="1"/>
  <c r="K29" i="1" s="1"/>
  <c r="R30" i="1" s="1"/>
  <c r="AA29" i="1"/>
  <c r="M29" i="1" s="1"/>
  <c r="T30" i="1" s="1"/>
  <c r="AC29" i="1"/>
  <c r="AD29" i="1"/>
  <c r="AE29" i="1"/>
  <c r="O30" i="1"/>
  <c r="V31" i="1" s="1"/>
  <c r="P30" i="1"/>
  <c r="Q30" i="1"/>
  <c r="X30" i="1"/>
  <c r="Y30" i="1"/>
  <c r="K30" i="1" s="1"/>
  <c r="R31" i="1" s="1"/>
  <c r="AA30" i="1"/>
  <c r="M30" i="1" s="1"/>
  <c r="T31" i="1" s="1"/>
  <c r="AC30" i="1"/>
  <c r="AD30" i="1"/>
  <c r="AE30" i="1"/>
  <c r="O31" i="1"/>
  <c r="V32" i="1" s="1"/>
  <c r="P31" i="1"/>
  <c r="W32" i="1" s="1"/>
  <c r="Q31" i="1"/>
  <c r="X32" i="1" s="1"/>
  <c r="W31" i="1"/>
  <c r="X31" i="1"/>
  <c r="Y31" i="1"/>
  <c r="K31" i="1" s="1"/>
  <c r="R32" i="1" s="1"/>
  <c r="AA31" i="1"/>
  <c r="M31" i="1" s="1"/>
  <c r="T32" i="1" s="1"/>
  <c r="AC31" i="1"/>
  <c r="AD31" i="1"/>
  <c r="AE31" i="1"/>
  <c r="O32" i="1"/>
  <c r="V33" i="1" s="1"/>
  <c r="P32" i="1"/>
  <c r="W33" i="1" s="1"/>
  <c r="Q32" i="1"/>
  <c r="Y32" i="1"/>
  <c r="K32" i="1" s="1"/>
  <c r="R33" i="1" s="1"/>
  <c r="AA32" i="1"/>
  <c r="M32" i="1" s="1"/>
  <c r="T33" i="1" s="1"/>
  <c r="AC32" i="1"/>
  <c r="AD32" i="1"/>
  <c r="AE32" i="1"/>
  <c r="O33" i="1"/>
  <c r="V34" i="1" s="1"/>
  <c r="P33" i="1"/>
  <c r="W34" i="1" s="1"/>
  <c r="Q33" i="1"/>
  <c r="X33" i="1"/>
  <c r="Y33" i="1"/>
  <c r="K33" i="1" s="1"/>
  <c r="R34" i="1" s="1"/>
  <c r="AA33" i="1"/>
  <c r="M33" i="1" s="1"/>
  <c r="T34" i="1" s="1"/>
  <c r="AC33" i="1"/>
  <c r="AD33" i="1"/>
  <c r="AE33" i="1"/>
  <c r="O34" i="1"/>
  <c r="V35" i="1" s="1"/>
  <c r="P34" i="1"/>
  <c r="W35" i="1" s="1"/>
  <c r="Q34" i="1"/>
  <c r="X35" i="1" s="1"/>
  <c r="X34" i="1"/>
  <c r="Y34" i="1"/>
  <c r="K34" i="1" s="1"/>
  <c r="R35" i="1" s="1"/>
  <c r="AA34" i="1"/>
  <c r="M34" i="1" s="1"/>
  <c r="T35" i="1" s="1"/>
  <c r="AC34" i="1"/>
  <c r="AD34" i="1"/>
  <c r="AE34" i="1"/>
  <c r="O35" i="1"/>
  <c r="V36" i="1" s="1"/>
  <c r="P35" i="1"/>
  <c r="Q35" i="1"/>
  <c r="Y35" i="1"/>
  <c r="K35" i="1" s="1"/>
  <c r="R36" i="1" s="1"/>
  <c r="AA35" i="1"/>
  <c r="M35" i="1" s="1"/>
  <c r="T36" i="1" s="1"/>
  <c r="AC35" i="1"/>
  <c r="AD35" i="1"/>
  <c r="AE35" i="1"/>
  <c r="O36" i="1"/>
  <c r="V37" i="1" s="1"/>
  <c r="P36" i="1"/>
  <c r="W37" i="1" s="1"/>
  <c r="Q36" i="1"/>
  <c r="X37" i="1" s="1"/>
  <c r="W36" i="1"/>
  <c r="X36" i="1"/>
  <c r="Y36" i="1"/>
  <c r="K36" i="1" s="1"/>
  <c r="R37" i="1" s="1"/>
  <c r="AA36" i="1"/>
  <c r="M36" i="1" s="1"/>
  <c r="T37" i="1" s="1"/>
  <c r="AC36" i="1"/>
  <c r="AD36" i="1"/>
  <c r="AE36" i="1"/>
  <c r="O37" i="1"/>
  <c r="V38" i="1" s="1"/>
  <c r="P37" i="1"/>
  <c r="W38" i="1" s="1"/>
  <c r="Q37" i="1"/>
  <c r="Y37" i="1"/>
  <c r="K37" i="1" s="1"/>
  <c r="R38" i="1" s="1"/>
  <c r="AA37" i="1"/>
  <c r="M37" i="1" s="1"/>
  <c r="T38" i="1" s="1"/>
  <c r="AC37" i="1"/>
  <c r="AD37" i="1"/>
  <c r="AE37" i="1"/>
  <c r="O38" i="1"/>
  <c r="V39" i="1" s="1"/>
  <c r="P38" i="1"/>
  <c r="W39" i="1" s="1"/>
  <c r="Q38" i="1"/>
  <c r="X38" i="1"/>
  <c r="Y38" i="1"/>
  <c r="K38" i="1" s="1"/>
  <c r="R39" i="1" s="1"/>
  <c r="Z38" i="1"/>
  <c r="L38" i="1" s="1"/>
  <c r="S39" i="1" s="1"/>
  <c r="AA38" i="1"/>
  <c r="M38" i="1" s="1"/>
  <c r="T39" i="1" s="1"/>
  <c r="AB38" i="1"/>
  <c r="N38" i="1" s="1"/>
  <c r="U39" i="1" s="1"/>
  <c r="AC38" i="1"/>
  <c r="AD38" i="1"/>
  <c r="AE38" i="1"/>
  <c r="O39" i="1"/>
  <c r="V40" i="1" s="1"/>
  <c r="P39" i="1"/>
  <c r="W40" i="1" s="1"/>
  <c r="Q39" i="1"/>
  <c r="X40" i="1" s="1"/>
  <c r="X39" i="1"/>
  <c r="Y39" i="1"/>
  <c r="K39" i="1" s="1"/>
  <c r="R40" i="1" s="1"/>
  <c r="Z39" i="1"/>
  <c r="L39" i="1" s="1"/>
  <c r="S40" i="1" s="1"/>
  <c r="AA39" i="1"/>
  <c r="M39" i="1" s="1"/>
  <c r="T40" i="1" s="1"/>
  <c r="AB39" i="1"/>
  <c r="N39" i="1" s="1"/>
  <c r="U40" i="1" s="1"/>
  <c r="AC39" i="1"/>
  <c r="AD39" i="1"/>
  <c r="AE39" i="1"/>
  <c r="L40" i="1"/>
  <c r="S41" i="1" s="1"/>
  <c r="O40" i="1"/>
  <c r="V41" i="1" s="1"/>
  <c r="P40" i="1"/>
  <c r="Q40" i="1"/>
  <c r="Y40" i="1"/>
  <c r="K40" i="1" s="1"/>
  <c r="R41" i="1" s="1"/>
  <c r="Z40" i="1"/>
  <c r="AA40" i="1"/>
  <c r="M40" i="1" s="1"/>
  <c r="T41" i="1" s="1"/>
  <c r="AB40" i="1"/>
  <c r="N40" i="1" s="1"/>
  <c r="U41" i="1" s="1"/>
  <c r="AC40" i="1"/>
  <c r="AD40" i="1"/>
  <c r="AE40" i="1"/>
  <c r="K41" i="1"/>
  <c r="R42" i="1" s="1"/>
  <c r="M41" i="1"/>
  <c r="T42" i="1" s="1"/>
  <c r="N41" i="1"/>
  <c r="U42" i="1" s="1"/>
  <c r="O41" i="1"/>
  <c r="V42" i="1" s="1"/>
  <c r="P41" i="1"/>
  <c r="W42" i="1" s="1"/>
  <c r="Q41" i="1"/>
  <c r="W41" i="1"/>
  <c r="X41" i="1"/>
  <c r="Y41" i="1"/>
  <c r="Z41" i="1"/>
  <c r="L41" i="1" s="1"/>
  <c r="S42" i="1" s="1"/>
  <c r="AA41" i="1"/>
  <c r="AB41" i="1"/>
  <c r="AC41" i="1"/>
  <c r="AD41" i="1"/>
  <c r="AE41" i="1"/>
  <c r="K42" i="1"/>
  <c r="R43" i="1" s="1"/>
  <c r="O42" i="1"/>
  <c r="V43" i="1" s="1"/>
  <c r="P42" i="1"/>
  <c r="Q42" i="1"/>
  <c r="X43" i="1" s="1"/>
  <c r="X42" i="1"/>
  <c r="Y42" i="1"/>
  <c r="Z42" i="1"/>
  <c r="L42" i="1" s="1"/>
  <c r="S43" i="1" s="1"/>
  <c r="AA42" i="1"/>
  <c r="M42" i="1" s="1"/>
  <c r="T43" i="1" s="1"/>
  <c r="AB42" i="1"/>
  <c r="N42" i="1" s="1"/>
  <c r="U43" i="1" s="1"/>
  <c r="AC42" i="1"/>
  <c r="AD42" i="1"/>
  <c r="AE42" i="1"/>
  <c r="O43" i="1"/>
  <c r="P43" i="1"/>
  <c r="W44" i="1" s="1"/>
  <c r="Q43" i="1"/>
  <c r="W43" i="1"/>
  <c r="Y43" i="1"/>
  <c r="K43" i="1" s="1"/>
  <c r="R44" i="1" s="1"/>
  <c r="Z43" i="1"/>
  <c r="L43" i="1" s="1"/>
  <c r="S44" i="1" s="1"/>
  <c r="AA43" i="1"/>
  <c r="M43" i="1" s="1"/>
  <c r="T44" i="1" s="1"/>
  <c r="AB43" i="1"/>
  <c r="N43" i="1" s="1"/>
  <c r="U44" i="1" s="1"/>
  <c r="AC43" i="1"/>
  <c r="AD43" i="1"/>
  <c r="AE43" i="1"/>
  <c r="K44" i="1"/>
  <c r="R45" i="1" s="1"/>
  <c r="L44" i="1"/>
  <c r="S45" i="1" s="1"/>
  <c r="M44" i="1"/>
  <c r="T45" i="1" s="1"/>
  <c r="N44" i="1"/>
  <c r="U45" i="1" s="1"/>
  <c r="O44" i="1"/>
  <c r="V45" i="1" s="1"/>
  <c r="P44" i="1"/>
  <c r="W45" i="1" s="1"/>
  <c r="Q44" i="1"/>
  <c r="X45" i="1" s="1"/>
  <c r="V44" i="1"/>
  <c r="X44" i="1"/>
  <c r="Y44" i="1"/>
  <c r="Z44" i="1"/>
  <c r="AA44" i="1"/>
  <c r="AB44" i="1"/>
  <c r="AC44" i="1"/>
  <c r="AD44" i="1"/>
  <c r="AE44" i="1"/>
  <c r="K45" i="1"/>
  <c r="R46" i="1" s="1"/>
  <c r="L45" i="1"/>
  <c r="S46" i="1" s="1"/>
  <c r="M45" i="1"/>
  <c r="T46" i="1" s="1"/>
  <c r="N45" i="1"/>
  <c r="U46" i="1" s="1"/>
  <c r="O45" i="1"/>
  <c r="V46" i="1" s="1"/>
  <c r="P45" i="1"/>
  <c r="W46" i="1" s="1"/>
  <c r="Q45" i="1"/>
  <c r="Y45" i="1"/>
  <c r="Z45" i="1"/>
  <c r="AA45" i="1"/>
  <c r="AB45" i="1"/>
  <c r="AC45" i="1"/>
  <c r="AD45" i="1"/>
  <c r="AE45" i="1"/>
  <c r="K46" i="1"/>
  <c r="R47" i="1" s="1"/>
  <c r="L46" i="1"/>
  <c r="S47" i="1" s="1"/>
  <c r="M46" i="1"/>
  <c r="T47" i="1" s="1"/>
  <c r="N46" i="1"/>
  <c r="U47" i="1" s="1"/>
  <c r="O46" i="1"/>
  <c r="V47" i="1" s="1"/>
  <c r="P46" i="1"/>
  <c r="W47" i="1" s="1"/>
  <c r="Q46" i="1"/>
  <c r="X46" i="1"/>
  <c r="Y46" i="1"/>
  <c r="Z46" i="1"/>
  <c r="AA46" i="1"/>
  <c r="AB46" i="1"/>
  <c r="AC46" i="1"/>
  <c r="AD46" i="1"/>
  <c r="AE46" i="1"/>
  <c r="K47" i="1"/>
  <c r="R48" i="1" s="1"/>
  <c r="L47" i="1"/>
  <c r="S48" i="1" s="1"/>
  <c r="M47" i="1"/>
  <c r="T48" i="1" s="1"/>
  <c r="N47" i="1"/>
  <c r="U48" i="1" s="1"/>
  <c r="O47" i="1"/>
  <c r="V48" i="1" s="1"/>
  <c r="P47" i="1"/>
  <c r="W48" i="1" s="1"/>
  <c r="Q47" i="1"/>
  <c r="X48" i="1" s="1"/>
  <c r="X47" i="1"/>
  <c r="Y47" i="1"/>
  <c r="Z47" i="1"/>
  <c r="AA47" i="1"/>
  <c r="AB47" i="1"/>
  <c r="AC47" i="1"/>
  <c r="AD47" i="1"/>
  <c r="AE47" i="1"/>
  <c r="K48" i="1"/>
  <c r="R49" i="1" s="1"/>
  <c r="L48" i="1"/>
  <c r="S49" i="1" s="1"/>
  <c r="M48" i="1"/>
  <c r="T49" i="1" s="1"/>
  <c r="N48" i="1"/>
  <c r="U49" i="1" s="1"/>
  <c r="O48" i="1"/>
  <c r="P48" i="1"/>
  <c r="W49" i="1" s="1"/>
  <c r="Q48" i="1"/>
  <c r="Y48" i="1"/>
  <c r="Z48" i="1"/>
  <c r="AA48" i="1"/>
  <c r="AB48" i="1"/>
  <c r="AC48" i="1"/>
  <c r="AD48" i="1"/>
  <c r="AE48" i="1"/>
  <c r="K49" i="1"/>
  <c r="R50" i="1" s="1"/>
  <c r="L49" i="1"/>
  <c r="S50" i="1" s="1"/>
  <c r="M49" i="1"/>
  <c r="T50" i="1" s="1"/>
  <c r="N49" i="1"/>
  <c r="U50" i="1" s="1"/>
  <c r="O49" i="1"/>
  <c r="V50" i="1" s="1"/>
  <c r="P49" i="1"/>
  <c r="W50" i="1" s="1"/>
  <c r="Q49" i="1"/>
  <c r="V49" i="1"/>
  <c r="X49" i="1"/>
  <c r="Y49" i="1"/>
  <c r="Z49" i="1"/>
  <c r="AA49" i="1"/>
  <c r="AB49" i="1"/>
  <c r="AC49" i="1"/>
  <c r="AD49" i="1"/>
  <c r="AE49" i="1"/>
  <c r="K50" i="1"/>
  <c r="R51" i="1" s="1"/>
  <c r="L50" i="1"/>
  <c r="S51" i="1" s="1"/>
  <c r="M50" i="1"/>
  <c r="T51" i="1" s="1"/>
  <c r="N50" i="1"/>
  <c r="U51" i="1" s="1"/>
  <c r="O50" i="1"/>
  <c r="V51" i="1" s="1"/>
  <c r="P50" i="1"/>
  <c r="W51" i="1" s="1"/>
  <c r="Q50" i="1"/>
  <c r="X51" i="1" s="1"/>
  <c r="X50" i="1"/>
  <c r="Y50" i="1"/>
  <c r="Z50" i="1"/>
  <c r="AA50" i="1"/>
  <c r="AB50" i="1"/>
  <c r="AC50" i="1"/>
  <c r="AD50" i="1"/>
  <c r="AE50" i="1"/>
  <c r="K51" i="1"/>
  <c r="R52" i="1" s="1"/>
  <c r="L51" i="1"/>
  <c r="S52" i="1" s="1"/>
  <c r="M51" i="1"/>
  <c r="T52" i="1" s="1"/>
  <c r="N51" i="1"/>
  <c r="U52" i="1" s="1"/>
  <c r="O51" i="1"/>
  <c r="V52" i="1" s="1"/>
  <c r="P51" i="1"/>
  <c r="Q51" i="1"/>
  <c r="Y51" i="1"/>
  <c r="Z51" i="1"/>
  <c r="AA51" i="1"/>
  <c r="AB51" i="1"/>
  <c r="AC51" i="1"/>
  <c r="AD51" i="1"/>
  <c r="AE51" i="1"/>
  <c r="K52" i="1"/>
  <c r="R53" i="1" s="1"/>
  <c r="L52" i="1"/>
  <c r="S53" i="1" s="1"/>
  <c r="M52" i="1"/>
  <c r="T53" i="1" s="1"/>
  <c r="N52" i="1"/>
  <c r="U53" i="1" s="1"/>
  <c r="O52" i="1"/>
  <c r="V53" i="1" s="1"/>
  <c r="P52" i="1"/>
  <c r="W53" i="1" s="1"/>
  <c r="Q52" i="1"/>
  <c r="X53" i="1" s="1"/>
  <c r="W52" i="1"/>
  <c r="X52" i="1"/>
  <c r="Y52" i="1"/>
  <c r="Z52" i="1"/>
  <c r="AA52" i="1"/>
  <c r="AB52" i="1"/>
  <c r="AC52" i="1"/>
  <c r="AD52" i="1"/>
  <c r="AE52" i="1"/>
  <c r="K53" i="1"/>
  <c r="R54" i="1" s="1"/>
  <c r="L53" i="1"/>
  <c r="S54" i="1" s="1"/>
  <c r="M53" i="1"/>
  <c r="T54" i="1" s="1"/>
  <c r="N53" i="1"/>
  <c r="U54" i="1" s="1"/>
  <c r="O53" i="1"/>
  <c r="P53" i="1"/>
  <c r="W54" i="1" s="1"/>
  <c r="Q53" i="1"/>
  <c r="X54" i="1" s="1"/>
  <c r="Y53" i="1"/>
  <c r="Z53" i="1"/>
  <c r="AA53" i="1"/>
  <c r="AB53" i="1"/>
  <c r="AC53" i="1"/>
  <c r="AD53" i="1"/>
  <c r="AE53" i="1"/>
  <c r="K54" i="1"/>
  <c r="R55" i="1" s="1"/>
  <c r="L54" i="1"/>
  <c r="S55" i="1" s="1"/>
  <c r="M54" i="1"/>
  <c r="T55" i="1" s="1"/>
  <c r="N54" i="1"/>
  <c r="U55" i="1" s="1"/>
  <c r="O54" i="1"/>
  <c r="V55" i="1" s="1"/>
  <c r="P54" i="1"/>
  <c r="W55" i="1" s="1"/>
  <c r="Q54" i="1"/>
  <c r="V54" i="1"/>
  <c r="Y54" i="1"/>
  <c r="Z54" i="1"/>
  <c r="AA54" i="1"/>
  <c r="AB54" i="1"/>
  <c r="AC54" i="1"/>
  <c r="AD54" i="1"/>
  <c r="AE54" i="1"/>
  <c r="K55" i="1"/>
  <c r="R56" i="1" s="1"/>
  <c r="L55" i="1"/>
  <c r="S56" i="1" s="1"/>
  <c r="M55" i="1"/>
  <c r="T56" i="1" s="1"/>
  <c r="N55" i="1"/>
  <c r="U56" i="1" s="1"/>
  <c r="O55" i="1"/>
  <c r="V56" i="1" s="1"/>
  <c r="P55" i="1"/>
  <c r="W56" i="1" s="1"/>
  <c r="Q55" i="1"/>
  <c r="X56" i="1" s="1"/>
  <c r="X55" i="1"/>
  <c r="Y55" i="1"/>
  <c r="Z55" i="1"/>
  <c r="AA55" i="1"/>
  <c r="AB55" i="1"/>
  <c r="AC55" i="1"/>
  <c r="AD55" i="1"/>
  <c r="AE55" i="1"/>
  <c r="K56" i="1"/>
  <c r="R57" i="1" s="1"/>
  <c r="L56" i="1"/>
  <c r="S57" i="1" s="1"/>
  <c r="M56" i="1"/>
  <c r="T57" i="1" s="1"/>
  <c r="N56" i="1"/>
  <c r="U57" i="1" s="1"/>
  <c r="O56" i="1"/>
  <c r="P56" i="1"/>
  <c r="W57" i="1" s="1"/>
  <c r="Q56" i="1"/>
  <c r="Y56" i="1"/>
  <c r="Z56" i="1"/>
  <c r="AA56" i="1"/>
  <c r="AB56" i="1"/>
  <c r="AC56" i="1"/>
  <c r="AD56" i="1"/>
  <c r="AE56" i="1"/>
  <c r="K57" i="1"/>
  <c r="R58" i="1" s="1"/>
  <c r="L57" i="1"/>
  <c r="S58" i="1" s="1"/>
  <c r="M57" i="1"/>
  <c r="T58" i="1" s="1"/>
  <c r="N57" i="1"/>
  <c r="U58" i="1" s="1"/>
  <c r="O57" i="1"/>
  <c r="V58" i="1" s="1"/>
  <c r="P57" i="1"/>
  <c r="W58" i="1" s="1"/>
  <c r="Q57" i="1"/>
  <c r="V57" i="1"/>
  <c r="X57" i="1"/>
  <c r="Y57" i="1"/>
  <c r="Z57" i="1"/>
  <c r="AA57" i="1"/>
  <c r="AB57" i="1"/>
  <c r="AC57" i="1"/>
  <c r="AD57" i="1"/>
  <c r="AE57" i="1"/>
  <c r="K58" i="1"/>
  <c r="R59" i="1" s="1"/>
  <c r="L58" i="1"/>
  <c r="S59" i="1" s="1"/>
  <c r="M58" i="1"/>
  <c r="T59" i="1" s="1"/>
  <c r="N58" i="1"/>
  <c r="U59" i="1" s="1"/>
  <c r="O58" i="1"/>
  <c r="V59" i="1" s="1"/>
  <c r="P58" i="1"/>
  <c r="W59" i="1" s="1"/>
  <c r="Q58" i="1"/>
  <c r="X59" i="1" s="1"/>
  <c r="X58" i="1"/>
  <c r="Y58" i="1"/>
  <c r="Z58" i="1"/>
  <c r="AA58" i="1"/>
  <c r="AB58" i="1"/>
  <c r="AC58" i="1"/>
  <c r="AD58" i="1"/>
  <c r="AE58" i="1"/>
  <c r="K59" i="1"/>
  <c r="R60" i="1" s="1"/>
  <c r="L59" i="1"/>
  <c r="S60" i="1" s="1"/>
  <c r="M59" i="1"/>
  <c r="T60" i="1" s="1"/>
  <c r="N59" i="1"/>
  <c r="U60" i="1" s="1"/>
  <c r="O59" i="1"/>
  <c r="V60" i="1" s="1"/>
  <c r="P59" i="1"/>
  <c r="Q59" i="1"/>
  <c r="Y59" i="1"/>
  <c r="Z59" i="1"/>
  <c r="AA59" i="1"/>
  <c r="AB59" i="1"/>
  <c r="AC59" i="1"/>
  <c r="AD59" i="1"/>
  <c r="AE59" i="1"/>
  <c r="K60" i="1"/>
  <c r="R61" i="1" s="1"/>
  <c r="L60" i="1"/>
  <c r="S61" i="1" s="1"/>
  <c r="M60" i="1"/>
  <c r="T61" i="1" s="1"/>
  <c r="N60" i="1"/>
  <c r="U61" i="1" s="1"/>
  <c r="O60" i="1"/>
  <c r="V61" i="1" s="1"/>
  <c r="P60" i="1"/>
  <c r="W61" i="1" s="1"/>
  <c r="Q60" i="1"/>
  <c r="X61" i="1" s="1"/>
  <c r="W60" i="1"/>
  <c r="X60" i="1"/>
  <c r="Y60" i="1"/>
  <c r="Z60" i="1"/>
  <c r="AA60" i="1"/>
  <c r="AB60" i="1"/>
  <c r="AC60" i="1"/>
  <c r="AD60" i="1"/>
  <c r="AE60" i="1"/>
  <c r="K61" i="1"/>
  <c r="R62" i="1" s="1"/>
  <c r="L61" i="1"/>
  <c r="S62" i="1" s="1"/>
  <c r="M61" i="1"/>
  <c r="T62" i="1" s="1"/>
  <c r="N61" i="1"/>
  <c r="U62" i="1" s="1"/>
  <c r="O61" i="1"/>
  <c r="V62" i="1" s="1"/>
  <c r="P61" i="1"/>
  <c r="Q61" i="1"/>
  <c r="X62" i="1" s="1"/>
  <c r="Y61" i="1"/>
  <c r="Z61" i="1"/>
  <c r="AA61" i="1"/>
  <c r="AB61" i="1"/>
  <c r="AC61" i="1"/>
  <c r="AD61" i="1"/>
  <c r="AE61" i="1"/>
  <c r="K62" i="1"/>
  <c r="R63" i="1" s="1"/>
  <c r="L62" i="1"/>
  <c r="S63" i="1" s="1"/>
  <c r="M62" i="1"/>
  <c r="T63" i="1" s="1"/>
  <c r="N62" i="1"/>
  <c r="U63" i="1" s="1"/>
  <c r="O62" i="1"/>
  <c r="V63" i="1" s="1"/>
  <c r="P62" i="1"/>
  <c r="W63" i="1" s="1"/>
  <c r="Q62" i="1"/>
  <c r="W62" i="1"/>
  <c r="Y62" i="1"/>
  <c r="Z62" i="1"/>
  <c r="AA62" i="1"/>
  <c r="AB62" i="1"/>
  <c r="AC62" i="1"/>
  <c r="AD62" i="1"/>
  <c r="AE62" i="1"/>
  <c r="K63" i="1"/>
  <c r="R64" i="1" s="1"/>
  <c r="L63" i="1"/>
  <c r="S64" i="1" s="1"/>
  <c r="M63" i="1"/>
  <c r="T64" i="1" s="1"/>
  <c r="N63" i="1"/>
  <c r="U64" i="1" s="1"/>
  <c r="O63" i="1"/>
  <c r="V64" i="1" s="1"/>
  <c r="P63" i="1"/>
  <c r="W64" i="1" s="1"/>
  <c r="Q63" i="1"/>
  <c r="X64" i="1" s="1"/>
  <c r="X63" i="1"/>
  <c r="Y63" i="1"/>
  <c r="Z63" i="1"/>
  <c r="AA63" i="1"/>
  <c r="AB63" i="1"/>
  <c r="AC63" i="1"/>
  <c r="AD63" i="1"/>
  <c r="AE63" i="1"/>
  <c r="K64" i="1"/>
  <c r="R65" i="1" s="1"/>
  <c r="L64" i="1"/>
  <c r="S65" i="1" s="1"/>
  <c r="M64" i="1"/>
  <c r="T65" i="1" s="1"/>
  <c r="N64" i="1"/>
  <c r="U65" i="1" s="1"/>
  <c r="O64" i="1"/>
  <c r="P64" i="1"/>
  <c r="Q64" i="1"/>
  <c r="Y64" i="1"/>
  <c r="Z64" i="1"/>
  <c r="AA64" i="1"/>
  <c r="AB64" i="1"/>
  <c r="AC64" i="1"/>
  <c r="AD64" i="1"/>
  <c r="AE64" i="1"/>
  <c r="K65" i="1"/>
  <c r="R66" i="1" s="1"/>
  <c r="L65" i="1"/>
  <c r="S66" i="1" s="1"/>
  <c r="M65" i="1"/>
  <c r="T66" i="1" s="1"/>
  <c r="N65" i="1"/>
  <c r="U66" i="1" s="1"/>
  <c r="O65" i="1"/>
  <c r="V66" i="1" s="1"/>
  <c r="P65" i="1"/>
  <c r="W66" i="1" s="1"/>
  <c r="Q65" i="1"/>
  <c r="V65" i="1"/>
  <c r="W65" i="1"/>
  <c r="X65" i="1"/>
  <c r="Y65" i="1"/>
  <c r="Z65" i="1"/>
  <c r="AA65" i="1"/>
  <c r="AB65" i="1"/>
  <c r="AC65" i="1"/>
  <c r="AD65" i="1"/>
  <c r="AE65" i="1"/>
  <c r="K66" i="1"/>
  <c r="L66" i="1"/>
  <c r="M66" i="1"/>
  <c r="N66" i="1"/>
  <c r="O66" i="1"/>
  <c r="P66" i="1"/>
  <c r="Q66" i="1"/>
  <c r="X66" i="1"/>
  <c r="Y66" i="1"/>
  <c r="Z66" i="1"/>
  <c r="AA66" i="1"/>
  <c r="AB66" i="1"/>
  <c r="AC66" i="1"/>
  <c r="AD66" i="1"/>
  <c r="AE66" i="1"/>
  <c r="AC22" i="1"/>
  <c r="AD22" i="1"/>
  <c r="AE22" i="1"/>
  <c r="Y67" i="1"/>
  <c r="Z67" i="1"/>
  <c r="AA67" i="1"/>
  <c r="AB67" i="1"/>
  <c r="AC67" i="1"/>
  <c r="AD67" i="1"/>
  <c r="AE67" i="1"/>
  <c r="O22" i="1"/>
  <c r="V23" i="1" s="1"/>
  <c r="P22" i="1"/>
  <c r="W23" i="1" s="1"/>
  <c r="Q22" i="1"/>
  <c r="O67" i="1"/>
  <c r="P67" i="1"/>
  <c r="Q67" i="1"/>
  <c r="F69" i="1"/>
  <c r="G69" i="1" l="1"/>
  <c r="G68" i="1"/>
  <c r="AB17" i="1"/>
  <c r="N17" i="1" s="1"/>
  <c r="U18" i="1" s="1"/>
  <c r="AB18" i="1" s="1"/>
  <c r="N18" i="1" s="1"/>
  <c r="U19" i="1" s="1"/>
  <c r="AB19" i="1" s="1"/>
  <c r="N19" i="1" s="1"/>
  <c r="U20" i="1" s="1"/>
  <c r="AB20" i="1" s="1"/>
  <c r="U17" i="1"/>
  <c r="U67" i="1"/>
  <c r="N16" i="1"/>
  <c r="G70" i="1"/>
  <c r="S67" i="1"/>
  <c r="E69" i="1"/>
  <c r="E68" i="1"/>
  <c r="E70" i="1"/>
  <c r="Z17" i="1"/>
  <c r="L17" i="1" s="1"/>
  <c r="S18" i="1" s="1"/>
  <c r="Z18" i="1" s="1"/>
  <c r="L18" i="1" s="1"/>
  <c r="S19" i="1" s="1"/>
  <c r="Z19" i="1" s="1"/>
  <c r="L19" i="1" s="1"/>
  <c r="S20" i="1" s="1"/>
  <c r="Z20" i="1" s="1"/>
  <c r="L20" i="1" s="1"/>
  <c r="S17" i="1"/>
  <c r="L16" i="1"/>
  <c r="S21" i="1" l="1"/>
  <c r="Z21" i="1" s="1"/>
  <c r="L21" i="1" s="1"/>
  <c r="N20" i="1"/>
  <c r="G71" i="1"/>
  <c r="E71" i="1"/>
  <c r="T67" i="1"/>
  <c r="AK5" i="1"/>
  <c r="M16" i="1"/>
  <c r="T17" i="1" s="1"/>
  <c r="AA17" i="1" s="1"/>
  <c r="O16" i="1"/>
  <c r="P16" i="1"/>
  <c r="Q16" i="1"/>
  <c r="K16" i="1"/>
  <c r="F68" i="1"/>
  <c r="F70" i="1"/>
  <c r="S22" i="1" l="1"/>
  <c r="Z22" i="1" s="1"/>
  <c r="L22" i="1" s="1"/>
  <c r="S23" i="1" s="1"/>
  <c r="Z23" i="1" s="1"/>
  <c r="L23" i="1" s="1"/>
  <c r="S24" i="1" s="1"/>
  <c r="Z24" i="1" s="1"/>
  <c r="L24" i="1" s="1"/>
  <c r="S25" i="1" s="1"/>
  <c r="Z25" i="1" s="1"/>
  <c r="L25" i="1" s="1"/>
  <c r="S26" i="1" s="1"/>
  <c r="Z26" i="1" s="1"/>
  <c r="L26" i="1" s="1"/>
  <c r="S27" i="1" s="1"/>
  <c r="Z27" i="1" s="1"/>
  <c r="L27" i="1" s="1"/>
  <c r="S28" i="1" s="1"/>
  <c r="Z28" i="1" s="1"/>
  <c r="L28" i="1" s="1"/>
  <c r="S29" i="1" s="1"/>
  <c r="Z29" i="1" s="1"/>
  <c r="L29" i="1" s="1"/>
  <c r="S30" i="1" s="1"/>
  <c r="Z30" i="1" s="1"/>
  <c r="L30" i="1" s="1"/>
  <c r="S31" i="1" s="1"/>
  <c r="Z31" i="1" s="1"/>
  <c r="L31" i="1" s="1"/>
  <c r="S32" i="1" s="1"/>
  <c r="Z32" i="1" s="1"/>
  <c r="L32" i="1" s="1"/>
  <c r="S33" i="1" s="1"/>
  <c r="Z33" i="1" s="1"/>
  <c r="L33" i="1" s="1"/>
  <c r="S34" i="1" s="1"/>
  <c r="Z34" i="1" s="1"/>
  <c r="L34" i="1" s="1"/>
  <c r="S35" i="1" s="1"/>
  <c r="Z35" i="1" s="1"/>
  <c r="L35" i="1" s="1"/>
  <c r="S36" i="1" s="1"/>
  <c r="Z36" i="1" s="1"/>
  <c r="L36" i="1" s="1"/>
  <c r="S37" i="1" s="1"/>
  <c r="Z37" i="1" s="1"/>
  <c r="L37" i="1" s="1"/>
  <c r="S38" i="1" s="1"/>
  <c r="U21" i="1"/>
  <c r="AB21" i="1" s="1"/>
  <c r="M17" i="1"/>
  <c r="T18" i="1" s="1"/>
  <c r="AA18" i="1" s="1"/>
  <c r="M18" i="1" s="1"/>
  <c r="F71" i="1"/>
  <c r="Z68" i="1" l="1"/>
  <c r="N21" i="1"/>
  <c r="T19" i="1"/>
  <c r="AA19" i="1" s="1"/>
  <c r="M19" i="1" s="1"/>
  <c r="U22" i="1" l="1"/>
  <c r="AB22" i="1" s="1"/>
  <c r="T20" i="1"/>
  <c r="AA20" i="1" s="1"/>
  <c r="M20" i="1" s="1"/>
  <c r="N22" i="1" l="1"/>
  <c r="U23" i="1" s="1"/>
  <c r="AB23" i="1" s="1"/>
  <c r="N23" i="1" s="1"/>
  <c r="U24" i="1" s="1"/>
  <c r="AB24" i="1" s="1"/>
  <c r="N24" i="1" s="1"/>
  <c r="U25" i="1" s="1"/>
  <c r="AB25" i="1" s="1"/>
  <c r="N25" i="1" s="1"/>
  <c r="U26" i="1" s="1"/>
  <c r="AB26" i="1" s="1"/>
  <c r="N26" i="1" s="1"/>
  <c r="U27" i="1" s="1"/>
  <c r="AB27" i="1" s="1"/>
  <c r="N27" i="1" s="1"/>
  <c r="U28" i="1" s="1"/>
  <c r="AB28" i="1" s="1"/>
  <c r="N28" i="1" s="1"/>
  <c r="U29" i="1" s="1"/>
  <c r="AB29" i="1" s="1"/>
  <c r="N29" i="1" s="1"/>
  <c r="U30" i="1" s="1"/>
  <c r="AB30" i="1" s="1"/>
  <c r="N30" i="1" s="1"/>
  <c r="U31" i="1" s="1"/>
  <c r="AB31" i="1" s="1"/>
  <c r="N31" i="1" s="1"/>
  <c r="U32" i="1" s="1"/>
  <c r="AB32" i="1" s="1"/>
  <c r="N32" i="1" s="1"/>
  <c r="U33" i="1" s="1"/>
  <c r="AB33" i="1" s="1"/>
  <c r="N33" i="1" s="1"/>
  <c r="U34" i="1" s="1"/>
  <c r="AB34" i="1" s="1"/>
  <c r="N34" i="1" s="1"/>
  <c r="U35" i="1" s="1"/>
  <c r="AB35" i="1" s="1"/>
  <c r="N35" i="1" s="1"/>
  <c r="U36" i="1" s="1"/>
  <c r="AB36" i="1" s="1"/>
  <c r="N36" i="1" s="1"/>
  <c r="U37" i="1" s="1"/>
  <c r="AB37" i="1" s="1"/>
  <c r="N37" i="1" s="1"/>
  <c r="U38" i="1" s="1"/>
  <c r="T21" i="1"/>
  <c r="AA21" i="1" s="1"/>
  <c r="M21" i="1" s="1"/>
  <c r="AB68" i="1" l="1"/>
  <c r="T22" i="1"/>
  <c r="AA22" i="1" s="1"/>
  <c r="M22" i="1" s="1"/>
  <c r="T23" i="1" s="1"/>
  <c r="AA68" i="1" l="1"/>
  <c r="M68" i="1" s="1"/>
  <c r="M70" i="1" s="1"/>
  <c r="AH5" i="1"/>
  <c r="N68" i="1" l="1"/>
  <c r="N70" i="1" s="1"/>
  <c r="V67" i="1"/>
  <c r="J68" i="1"/>
  <c r="I68" i="1"/>
  <c r="I69" i="1"/>
  <c r="I70" i="1"/>
  <c r="H68" i="1"/>
  <c r="D68" i="1"/>
  <c r="I71" i="1" l="1"/>
  <c r="V17" i="1"/>
  <c r="AC17" i="1" s="1"/>
  <c r="O17" i="1" s="1"/>
  <c r="V18" i="1" s="1"/>
  <c r="AC18" i="1" s="1"/>
  <c r="O18" i="1" s="1"/>
  <c r="V19" i="1" s="1"/>
  <c r="AC19" i="1" s="1"/>
  <c r="D70" i="1"/>
  <c r="H70" i="1"/>
  <c r="J70" i="1"/>
  <c r="W68" i="1"/>
  <c r="T70" i="1" l="1"/>
  <c r="U70" i="1"/>
  <c r="O19" i="1"/>
  <c r="V20" i="1" s="1"/>
  <c r="AC20" i="1" s="1"/>
  <c r="O20" i="1" s="1"/>
  <c r="V21" i="1" s="1"/>
  <c r="AC21" i="1" s="1"/>
  <c r="O21" i="1" s="1"/>
  <c r="V22" i="1" s="1"/>
  <c r="J69" i="1"/>
  <c r="J71" i="1" s="1"/>
  <c r="H69" i="1"/>
  <c r="H71" i="1" s="1"/>
  <c r="D69" i="1"/>
  <c r="D71" i="1" s="1"/>
  <c r="AC68" i="1" l="1"/>
  <c r="O68" i="1" s="1"/>
  <c r="O70" i="1" s="1"/>
  <c r="V70" i="1" s="1"/>
  <c r="R17" i="1"/>
  <c r="Y17" i="1" s="1"/>
  <c r="K17" i="1" s="1"/>
  <c r="W17" i="1"/>
  <c r="AD17" i="1" s="1"/>
  <c r="P17" i="1" s="1"/>
  <c r="X17" i="1"/>
  <c r="AE17" i="1" s="1"/>
  <c r="Q17" i="1" s="1"/>
  <c r="R18" i="1" l="1"/>
  <c r="Y18" i="1" s="1"/>
  <c r="K18" i="1" s="1"/>
  <c r="X18" i="1"/>
  <c r="AE18" i="1" s="1"/>
  <c r="Q18" i="1" s="1"/>
  <c r="W18" i="1"/>
  <c r="AD18" i="1" s="1"/>
  <c r="P18" i="1" s="1"/>
  <c r="R19" i="1" l="1"/>
  <c r="Y19" i="1" s="1"/>
  <c r="K19" i="1" s="1"/>
  <c r="X19" i="1"/>
  <c r="AE19" i="1" s="1"/>
  <c r="W19" i="1"/>
  <c r="AD19" i="1" s="1"/>
  <c r="P19" i="1" s="1"/>
  <c r="W20" i="1" l="1"/>
  <c r="AD20" i="1" s="1"/>
  <c r="P20" i="1" s="1"/>
  <c r="Q19" i="1"/>
  <c r="X20" i="1" s="1"/>
  <c r="R20" i="1"/>
  <c r="Y20" i="1" s="1"/>
  <c r="K20" i="1" s="1"/>
  <c r="AE20" i="1" l="1"/>
  <c r="Q20" i="1" s="1"/>
  <c r="X21" i="1" s="1"/>
  <c r="W21" i="1"/>
  <c r="AD21" i="1" s="1"/>
  <c r="P21" i="1" s="1"/>
  <c r="W22" i="1" s="1"/>
  <c r="AE21" i="1" l="1"/>
  <c r="Q21" i="1" s="1"/>
  <c r="X22" i="1" s="1"/>
  <c r="R21" i="1"/>
  <c r="Y21" i="1" s="1"/>
  <c r="K21" i="1" s="1"/>
  <c r="R22" i="1" l="1"/>
  <c r="Y22" i="1" s="1"/>
  <c r="K22" i="1" s="1"/>
  <c r="R23" i="1" s="1"/>
  <c r="W67" i="1"/>
  <c r="X67" i="1"/>
  <c r="AD68" i="1" l="1"/>
  <c r="P68" i="1" s="1"/>
  <c r="AE68" i="1"/>
  <c r="Q68" i="1" s="1"/>
  <c r="Q70" i="1" s="1"/>
  <c r="P70" i="1" l="1"/>
  <c r="W70" i="1" s="1"/>
  <c r="X70" i="1"/>
  <c r="R67" i="1" l="1"/>
  <c r="Y68" i="1" l="1"/>
  <c r="K68" i="1" l="1"/>
  <c r="K70" i="1" s="1"/>
  <c r="R70" i="1" s="1"/>
  <c r="L68" i="1"/>
  <c r="L70" i="1" s="1"/>
  <c r="S70" i="1" s="1"/>
</calcChain>
</file>

<file path=xl/sharedStrings.xml><?xml version="1.0" encoding="utf-8"?>
<sst xmlns="http://schemas.openxmlformats.org/spreadsheetml/2006/main" count="77" uniqueCount="67">
  <si>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</si>
  <si>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</si>
  <si>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</si>
  <si>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</si>
  <si>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</si>
  <si>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</si>
  <si>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</si>
  <si>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</si>
  <si>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</si>
  <si>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</si>
  <si>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</si>
  <si>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</si>
  <si>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</si>
  <si>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</si>
  <si>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</si>
  <si>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</si>
  <si>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</si>
  <si>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</si>
  <si>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</si>
  <si>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</si>
  <si>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</si>
  <si>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</si>
  <si>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</si>
  <si>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</si>
  <si>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</si>
  <si>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</si>
  <si>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</si>
  <si>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</si>
  <si>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</si>
  <si>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</si>
  <si>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</si>
  <si>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</si>
  <si>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0.618*3</t>
    <phoneticPr fontId="1"/>
  </si>
  <si>
    <t>1.6*2</t>
    <phoneticPr fontId="1"/>
  </si>
  <si>
    <t>1*3</t>
    <phoneticPr fontId="1"/>
  </si>
  <si>
    <t>2.2*2</t>
    <phoneticPr fontId="1"/>
  </si>
  <si>
    <t>0.382から0.618</t>
    <phoneticPr fontId="1"/>
  </si>
  <si>
    <t>0.382から0.618</t>
    <phoneticPr fontId="1"/>
  </si>
  <si>
    <t>0.382から1</t>
    <phoneticPr fontId="1"/>
  </si>
  <si>
    <t>TRB</t>
    <phoneticPr fontId="1"/>
  </si>
  <si>
    <t>1勝ちか-0.618負け</t>
    <rPh sb="1" eb="2">
      <t>カ</t>
    </rPh>
    <rPh sb="10" eb="11">
      <t>マ</t>
    </rPh>
    <phoneticPr fontId="1"/>
  </si>
  <si>
    <t>1.382勝ちか-0.618負け</t>
    <rPh sb="5" eb="6">
      <t>カ</t>
    </rPh>
    <rPh sb="14" eb="15">
      <t>マ</t>
    </rPh>
    <phoneticPr fontId="1"/>
  </si>
  <si>
    <t>いつものルール+0.382でもエントリー</t>
    <phoneticPr fontId="1"/>
  </si>
  <si>
    <t>0は戻らず決済した時</t>
    <rPh sb="2" eb="3">
      <t>モド</t>
    </rPh>
    <rPh sb="5" eb="7">
      <t>ケッサイ</t>
    </rPh>
    <rPh sb="9" eb="10">
      <t>トキ</t>
    </rPh>
    <phoneticPr fontId="1"/>
  </si>
  <si>
    <t>（1.27）、（1.5）、（2）は集計しない</t>
    <rPh sb="17" eb="19">
      <t>シュウケイ</t>
    </rPh>
    <phoneticPr fontId="1"/>
  </si>
  <si>
    <t>0.618だけの計</t>
    <rPh sb="8" eb="9">
      <t>ケイ</t>
    </rPh>
    <phoneticPr fontId="1"/>
  </si>
  <si>
    <t>0.382+0.618の計</t>
    <rPh sb="12" eb="13">
      <t>ケイ</t>
    </rPh>
    <phoneticPr fontId="1"/>
  </si>
  <si>
    <t>1だけの計</t>
    <rPh sb="4" eb="5">
      <t>ケイ</t>
    </rPh>
    <phoneticPr fontId="1"/>
  </si>
  <si>
    <t>0.382+1の計</t>
    <rPh sb="8" eb="9">
      <t>ケイ</t>
    </rPh>
    <phoneticPr fontId="1"/>
  </si>
  <si>
    <t>4時間足</t>
    <rPh sb="1" eb="3">
      <t>ジカン</t>
    </rPh>
    <rPh sb="3" eb="4">
      <t>アシ</t>
    </rPh>
    <phoneticPr fontId="1"/>
  </si>
  <si>
    <t>EUR/USD</t>
    <phoneticPr fontId="1"/>
  </si>
  <si>
    <t>0.382から-0.618</t>
    <phoneticPr fontId="1"/>
  </si>
  <si>
    <t>0.382から-1</t>
    <phoneticPr fontId="1"/>
  </si>
  <si>
    <t>MACDのゼロライン付近でのエントリー</t>
    <rPh sb="10" eb="12">
      <t>フキン</t>
    </rPh>
    <phoneticPr fontId="1"/>
  </si>
  <si>
    <t>総エントリー</t>
    <rPh sb="0" eb="1">
      <t>ソウ</t>
    </rPh>
    <phoneticPr fontId="1"/>
  </si>
  <si>
    <t>21回</t>
    <rPh sb="2" eb="3">
      <t>カイ</t>
    </rPh>
    <phoneticPr fontId="1"/>
  </si>
  <si>
    <t>10回</t>
    <rPh sb="2" eb="3">
      <t>カイ</t>
    </rPh>
    <phoneticPr fontId="1"/>
  </si>
  <si>
    <t>0.618で利確出来た回数</t>
    <rPh sb="6" eb="8">
      <t>リカク</t>
    </rPh>
    <rPh sb="8" eb="10">
      <t>デキ</t>
    </rPh>
    <rPh sb="11" eb="13">
      <t>カイスウ</t>
    </rPh>
    <phoneticPr fontId="1"/>
  </si>
  <si>
    <t>負けた回数</t>
    <rPh sb="0" eb="1">
      <t>マ</t>
    </rPh>
    <rPh sb="3" eb="5">
      <t>カイスウ</t>
    </rPh>
    <phoneticPr fontId="1"/>
  </si>
  <si>
    <t>6回</t>
    <rPh sb="1" eb="2">
      <t>カイ</t>
    </rPh>
    <phoneticPr fontId="1"/>
  </si>
  <si>
    <t>4回</t>
    <rPh sb="1" eb="2">
      <t>カイ</t>
    </rPh>
    <phoneticPr fontId="1"/>
  </si>
  <si>
    <t>ゼロライン付近じゃないエントリー</t>
    <rPh sb="5" eb="7">
      <t>フキン</t>
    </rPh>
    <phoneticPr fontId="1"/>
  </si>
  <si>
    <t>11回</t>
    <rPh sb="2" eb="3">
      <t>カイ</t>
    </rPh>
    <phoneticPr fontId="1"/>
  </si>
  <si>
    <t>7回</t>
    <rPh sb="1" eb="2">
      <t>カイ</t>
    </rPh>
    <phoneticPr fontId="1"/>
  </si>
  <si>
    <t>5と6</t>
    <phoneticPr fontId="1"/>
  </si>
  <si>
    <t>エントリーの時、MACDがゼロライン付近だと勝ちやすいような気がする</t>
    <rPh sb="6" eb="7">
      <t>トキ</t>
    </rPh>
    <rPh sb="18" eb="20">
      <t>フキン</t>
    </rPh>
    <rPh sb="22" eb="23">
      <t>カ</t>
    </rPh>
    <rPh sb="30" eb="31">
      <t>キ</t>
    </rPh>
    <phoneticPr fontId="1"/>
  </si>
  <si>
    <t>じわじわと上がり、下がりしてフラッグが見つけづらい
フラッグの形状じゃないのでエントリーしないが　チャネルブレイクでも勝てそう</t>
    <rPh sb="5" eb="6">
      <t>ア</t>
    </rPh>
    <rPh sb="9" eb="10">
      <t>サ</t>
    </rPh>
    <rPh sb="19" eb="20">
      <t>ミ</t>
    </rPh>
    <rPh sb="31" eb="33">
      <t>ケイジョウ</t>
    </rPh>
    <rPh sb="59" eb="60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</si>
</sst>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/m/d;@"/>
    <numFmt numFmtId="177" formatCode="#,##0_);[Red]\(#,##0\)"/>
    <numFmt numFmtId="178" formatCode="#,##0_ "/>
    <numFmt numFmtId="179" formatCode="0.0%"/>
    <numFmt numFmtId="180" formatCode="#,##0.000_ 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8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0" fontId="11" fillId="0" borderId="6" xfId="0" applyNumberFormat="1" applyFont="1" applyBorder="1">
      <alignment vertical="center"/>
    </xf>
    <xf numFmtId="0" fontId="11" fillId="0" borderId="1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178" fontId="0" fillId="0" borderId="0" xfId="0" applyNumberFormat="1" applyAlignment="1">
      <alignment vertical="center"/>
    </xf>
    <xf numFmtId="180" fontId="0" fillId="0" borderId="0" xfId="0" applyNumberFormat="1">
      <alignment vertical="center"/>
    </xf>
    <xf numFmtId="177" fontId="3" fillId="0" borderId="14" xfId="0" applyNumberFormat="1" applyFont="1" applyBorder="1">
      <alignment vertical="center"/>
    </xf>
    <xf numFmtId="38" fontId="0" fillId="0" borderId="1" xfId="1" applyFont="1" applyBorder="1">
      <alignment vertical="center"/>
    </xf>
    <xf numFmtId="178" fontId="0" fillId="0" borderId="0" xfId="0" applyNumberFormat="1" applyFill="1">
      <alignment vertical="center"/>
    </xf>
    <xf numFmtId="0" fontId="11" fillId="0" borderId="4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177" fontId="0" fillId="0" borderId="0" xfId="0" applyNumberFormat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2" fillId="0" borderId="0" xfId="0" applyNumberFormat="1" applyFont="1" applyBorder="1">
      <alignment vertical="center"/>
    </xf>
    <xf numFmtId="0" fontId="2" fillId="3" borderId="14" xfId="0" applyFont="1" applyFill="1" applyBorder="1">
      <alignment vertical="center"/>
    </xf>
    <xf numFmtId="177" fontId="0" fillId="3" borderId="14" xfId="0" applyNumberFormat="1" applyFill="1" applyBorder="1">
      <alignment vertical="center"/>
    </xf>
    <xf numFmtId="0" fontId="2" fillId="4" borderId="14" xfId="0" applyFont="1" applyFill="1" applyBorder="1">
      <alignment vertical="center"/>
    </xf>
    <xf numFmtId="177" fontId="0" fillId="4" borderId="14" xfId="0" applyNumberFormat="1" applyFill="1" applyBorder="1">
      <alignment vertical="center"/>
    </xf>
    <xf numFmtId="0" fontId="2" fillId="5" borderId="14" xfId="0" applyFont="1" applyFill="1" applyBorder="1">
      <alignment vertical="center"/>
    </xf>
    <xf numFmtId="0" fontId="2" fillId="5" borderId="15" xfId="0" applyFont="1" applyFill="1" applyBorder="1">
      <alignment vertical="center"/>
    </xf>
    <xf numFmtId="0" fontId="2" fillId="5" borderId="4" xfId="0" applyFont="1" applyFill="1" applyBorder="1">
      <alignment vertical="center"/>
    </xf>
    <xf numFmtId="0" fontId="2" fillId="5" borderId="5" xfId="0" applyFont="1" applyFill="1" applyBorder="1">
      <alignment vertical="center"/>
    </xf>
    <xf numFmtId="0" fontId="0" fillId="0" borderId="8" xfId="0" applyBorder="1" applyAlignment="1">
      <alignment horizontal="center" vertical="center"/>
    </xf>
    <xf numFmtId="0" fontId="11" fillId="5" borderId="4" xfId="0" applyNumberFormat="1" applyFont="1" applyFill="1" applyBorder="1">
      <alignment vertical="center"/>
    </xf>
    <xf numFmtId="0" fontId="11" fillId="5" borderId="5" xfId="0" applyNumberFormat="1" applyFont="1" applyFill="1" applyBorder="1">
      <alignment vertical="center"/>
    </xf>
    <xf numFmtId="0" fontId="11" fillId="5" borderId="0" xfId="0" applyNumberFormat="1" applyFont="1" applyFill="1" applyBorder="1">
      <alignment vertical="center"/>
    </xf>
    <xf numFmtId="0" fontId="11" fillId="5" borderId="9" xfId="0" applyNumberFormat="1" applyFont="1" applyFill="1" applyBorder="1">
      <alignment vertical="center"/>
    </xf>
    <xf numFmtId="0" fontId="11" fillId="5" borderId="1" xfId="0" applyNumberFormat="1" applyFont="1" applyFill="1" applyBorder="1">
      <alignment vertical="center"/>
    </xf>
    <xf numFmtId="0" fontId="11" fillId="5" borderId="7" xfId="0" applyNumberFormat="1" applyFont="1" applyFill="1" applyBorder="1">
      <alignment vertical="center"/>
    </xf>
    <xf numFmtId="177" fontId="3" fillId="5" borderId="14" xfId="0" applyNumberFormat="1" applyFont="1" applyFill="1" applyBorder="1">
      <alignment vertical="center"/>
    </xf>
    <xf numFmtId="177" fontId="0" fillId="5" borderId="0" xfId="0" applyNumberFormat="1" applyFill="1" applyBorder="1">
      <alignment vertical="center"/>
    </xf>
    <xf numFmtId="38" fontId="0" fillId="5" borderId="4" xfId="1" applyFont="1" applyFill="1" applyBorder="1">
      <alignment vertical="center"/>
    </xf>
    <xf numFmtId="38" fontId="0" fillId="5" borderId="5" xfId="1" applyFont="1" applyFill="1" applyBorder="1">
      <alignment vertical="center"/>
    </xf>
    <xf numFmtId="38" fontId="0" fillId="5" borderId="0" xfId="1" applyFont="1" applyFill="1" applyBorder="1">
      <alignment vertical="center"/>
    </xf>
    <xf numFmtId="38" fontId="0" fillId="5" borderId="9" xfId="1" applyFont="1" applyFill="1" applyBorder="1">
      <alignment vertical="center"/>
    </xf>
    <xf numFmtId="38" fontId="0" fillId="5" borderId="14" xfId="0" applyNumberFormat="1" applyFill="1" applyBorder="1">
      <alignment vertical="center"/>
    </xf>
    <xf numFmtId="38" fontId="0" fillId="5" borderId="15" xfId="0" applyNumberFormat="1" applyFill="1" applyBorder="1">
      <alignment vertical="center"/>
    </xf>
    <xf numFmtId="177" fontId="2" fillId="0" borderId="0" xfId="0" applyNumberFormat="1" applyFont="1" applyBorder="1">
      <alignment vertical="center"/>
    </xf>
    <xf numFmtId="177" fontId="2" fillId="3" borderId="0" xfId="0" applyNumberFormat="1" applyFont="1" applyFill="1" applyBorder="1">
      <alignment vertical="center"/>
    </xf>
    <xf numFmtId="177" fontId="2" fillId="4" borderId="0" xfId="0" applyNumberFormat="1" applyFont="1" applyFill="1" applyBorder="1">
      <alignment vertical="center"/>
    </xf>
    <xf numFmtId="176" fontId="0" fillId="3" borderId="12" xfId="0" applyNumberFormat="1" applyFill="1" applyBorder="1">
      <alignment vertical="center"/>
    </xf>
    <xf numFmtId="0" fontId="0" fillId="3" borderId="0" xfId="0" applyFill="1">
      <alignment vertical="center"/>
    </xf>
    <xf numFmtId="0" fontId="11" fillId="3" borderId="8" xfId="0" applyNumberFormat="1" applyFont="1" applyFill="1" applyBorder="1">
      <alignment vertical="center"/>
    </xf>
    <xf numFmtId="0" fontId="11" fillId="6" borderId="8" xfId="0" applyNumberFormat="1" applyFont="1" applyFill="1" applyBorder="1">
      <alignment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0" fillId="0" borderId="0" xfId="0" applyFill="1">
      <alignment vertical="center"/>
    </xf>
    <xf numFmtId="0" fontId="0" fillId="8" borderId="0" xfId="0" applyFill="1">
      <alignment vertical="center"/>
    </xf>
    <xf numFmtId="0" fontId="11" fillId="8" borderId="8" xfId="0" applyNumberFormat="1" applyFont="1" applyFill="1" applyBorder="1">
      <alignment vertical="center"/>
    </xf>
    <xf numFmtId="0" fontId="11" fillId="7" borderId="8" xfId="0" applyNumberFormat="1" applyFont="1" applyFill="1" applyBorder="1">
      <alignment vertical="center"/>
    </xf>
    <xf numFmtId="0" fontId="11" fillId="7" borderId="3" xfId="0" applyNumberFormat="1" applyFont="1" applyFill="1" applyBorder="1">
      <alignment vertical="center"/>
    </xf>
    <xf numFmtId="0" fontId="0" fillId="0" borderId="0" xfId="0" applyFill="1" applyAlignment="1">
      <alignment vertical="center"/>
    </xf>
    <xf numFmtId="0" fontId="13" fillId="0" borderId="0" xfId="2" applyFont="1" applyAlignment="1">
      <alignment horizontal="center" vertical="center"/>
    </xf>
    <xf numFmtId="56" fontId="13" fillId="0" borderId="0" xfId="2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601980</xdr:colOff>
      <xdr:row>13</xdr:row>
      <xdr:rowOff>76200</xdr:rowOff>
    </xdr:from>
    <xdr:to>
      <xdr:col>4</xdr:col>
      <xdr:colOff>510539</xdr:colOff>
      <xdr:row>17</xdr:row>
      <xdr:rowOff>49364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5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2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2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3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4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3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4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9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2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4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4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</xdr:col>
      <xdr:colOff>0</xdr:colOff>
      <xdr:row>0</xdr:row>
      <xdr:rowOff>0</xdr:rowOff>
    </xdr:from>
    <xdr:to>
      <xdr:col>31</xdr:col>
      <xdr:colOff>280722</xdr:colOff>
      <xdr:row>36</xdr:row>
      <xdr:rowOff>109972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66152" y="0"/>
          <a:ext cx="18295395" cy="875701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31</xdr:col>
      <xdr:colOff>143467</xdr:colOff>
      <xdr:row>74</xdr:row>
      <xdr:rowOff>184515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6786" y="9552214"/>
          <a:ext cx="18295395" cy="8757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3"/>
  <sheetViews>
    <sheetView tabSelected="1" zoomScale="85" zoomScaleNormal="85" workbookViewId="0">
      <pane xSplit="1" ySplit="16" topLeftCell="B17" activePane="bottomRight" state="frozen"/>
      <selection pane="topRight" activeCell="B1" sqref="B1"/>
      <selection pane="bottomLeft" activeCell="A9" sqref="A9"/>
      <selection pane="bottomRight" activeCell="D67" sqref="D6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4" width="8.25" customWidth="1"/>
    <col min="5" max="5" width="16.125" bestFit="1" customWidth="1"/>
    <col min="6" max="6" width="8.25" customWidth="1"/>
    <col min="7" max="7" width="20.625" customWidth="1"/>
    <col min="8" max="10" width="8.25" customWidth="1"/>
    <col min="11" max="11" width="15.75" bestFit="1" customWidth="1"/>
    <col min="12" max="12" width="19.25" bestFit="1" customWidth="1"/>
    <col min="13" max="13" width="11.25" bestFit="1" customWidth="1"/>
    <col min="14" max="14" width="14.5" bestFit="1" customWidth="1"/>
    <col min="15" max="15" width="9.875" customWidth="1"/>
    <col min="18" max="18" width="9" bestFit="1" customWidth="1"/>
    <col min="19" max="19" width="16.125" bestFit="1" customWidth="1"/>
    <col min="20" max="20" width="9" bestFit="1" customWidth="1"/>
    <col min="21" max="21" width="11.75" bestFit="1" customWidth="1"/>
    <col min="22" max="24" width="9" bestFit="1" customWidth="1"/>
    <col min="25" max="25" width="7.625" bestFit="1" customWidth="1"/>
    <col min="26" max="26" width="16.125" bestFit="1" customWidth="1"/>
    <col min="27" max="27" width="7.75" customWidth="1"/>
    <col min="28" max="28" width="11.75" bestFit="1" customWidth="1"/>
    <col min="29" max="31" width="7.75" customWidth="1"/>
  </cols>
  <sheetData>
    <row r="1" spans="1:37" x14ac:dyDescent="0.4">
      <c r="A1" s="1" t="s">
        <v>7</v>
      </c>
      <c r="C1" t="s">
        <v>50</v>
      </c>
    </row>
    <row r="2" spans="1:37" x14ac:dyDescent="0.4">
      <c r="A2" s="1" t="s">
        <v>8</v>
      </c>
      <c r="C2" t="s">
        <v>49</v>
      </c>
    </row>
    <row r="3" spans="1:37" x14ac:dyDescent="0.4">
      <c r="A3" s="1" t="s">
        <v>10</v>
      </c>
      <c r="C3" s="25">
        <v>100000</v>
      </c>
      <c r="AG3" t="s">
        <v>32</v>
      </c>
      <c r="AH3">
        <v>1.8540000000000001</v>
      </c>
      <c r="AJ3" t="s">
        <v>34</v>
      </c>
      <c r="AK3">
        <v>3</v>
      </c>
    </row>
    <row r="4" spans="1:37" x14ac:dyDescent="0.4">
      <c r="A4" s="1" t="s">
        <v>11</v>
      </c>
      <c r="C4" s="67" t="s">
        <v>39</v>
      </c>
      <c r="AG4" t="s">
        <v>33</v>
      </c>
      <c r="AH4">
        <v>3.2</v>
      </c>
      <c r="AJ4" t="s">
        <v>35</v>
      </c>
      <c r="AK4">
        <v>4.4000000000000004</v>
      </c>
    </row>
    <row r="5" spans="1:37" x14ac:dyDescent="0.4">
      <c r="A5" s="1"/>
      <c r="C5" t="s">
        <v>42</v>
      </c>
      <c r="AH5">
        <f>SUM(AH3:AH4)</f>
        <v>5.0540000000000003</v>
      </c>
      <c r="AK5">
        <f>SUM(AK3:AK4)</f>
        <v>7.4</v>
      </c>
    </row>
    <row r="6" spans="1:37" x14ac:dyDescent="0.4">
      <c r="A6" s="1"/>
    </row>
    <row r="7" spans="1:37" x14ac:dyDescent="0.4">
      <c r="A7" s="1" t="s">
        <v>12</v>
      </c>
      <c r="C7" s="68" t="s">
        <v>43</v>
      </c>
      <c r="H7" t="s">
        <v>54</v>
      </c>
      <c r="L7" t="s">
        <v>55</v>
      </c>
    </row>
    <row r="8" spans="1:37" x14ac:dyDescent="0.4">
      <c r="A8" s="1"/>
      <c r="C8" s="25" t="s">
        <v>44</v>
      </c>
      <c r="H8" s="108" t="s">
        <v>53</v>
      </c>
      <c r="L8" t="s">
        <v>56</v>
      </c>
      <c r="M8" s="108" t="s">
        <v>57</v>
      </c>
      <c r="O8" t="s">
        <v>59</v>
      </c>
    </row>
    <row r="9" spans="1:37" x14ac:dyDescent="0.4">
      <c r="A9" s="1"/>
      <c r="C9" s="118"/>
      <c r="M9" s="111" t="s">
        <v>58</v>
      </c>
      <c r="O9" t="s">
        <v>60</v>
      </c>
    </row>
    <row r="10" spans="1:37" x14ac:dyDescent="0.4">
      <c r="H10" s="113" t="s">
        <v>61</v>
      </c>
      <c r="L10" t="s">
        <v>62</v>
      </c>
      <c r="M10" s="114" t="s">
        <v>57</v>
      </c>
      <c r="O10" t="s">
        <v>60</v>
      </c>
    </row>
    <row r="11" spans="1:37" x14ac:dyDescent="0.4">
      <c r="H11" s="113"/>
      <c r="M11" s="112" t="s">
        <v>58</v>
      </c>
      <c r="O11" t="s">
        <v>63</v>
      </c>
    </row>
    <row r="12" spans="1:37" x14ac:dyDescent="0.4">
      <c r="H12" s="113"/>
    </row>
    <row r="13" spans="1:37" ht="19.5" thickBot="1" x14ac:dyDescent="0.45">
      <c r="A13" s="1"/>
      <c r="C13" s="71"/>
    </row>
    <row r="14" spans="1:37" ht="19.5" thickBot="1" x14ac:dyDescent="0.45">
      <c r="A14" s="20" t="s">
        <v>0</v>
      </c>
      <c r="B14" s="20" t="s">
        <v>1</v>
      </c>
      <c r="C14" s="20" t="s">
        <v>1</v>
      </c>
      <c r="D14" s="40" t="s">
        <v>22</v>
      </c>
      <c r="E14" s="75"/>
      <c r="F14" s="75"/>
      <c r="G14" s="75"/>
      <c r="H14" s="21"/>
      <c r="I14" s="21"/>
      <c r="J14" s="22"/>
      <c r="K14" s="123" t="s">
        <v>3</v>
      </c>
      <c r="L14" s="124"/>
      <c r="M14" s="124"/>
      <c r="N14" s="124"/>
      <c r="O14" s="124"/>
      <c r="P14" s="124"/>
      <c r="Q14" s="130"/>
      <c r="R14" s="123" t="s">
        <v>20</v>
      </c>
      <c r="S14" s="124"/>
      <c r="T14" s="124"/>
      <c r="U14" s="124"/>
      <c r="V14" s="124"/>
      <c r="W14" s="124"/>
      <c r="X14" s="130"/>
      <c r="Y14" s="123" t="s">
        <v>21</v>
      </c>
      <c r="Z14" s="124"/>
      <c r="AA14" s="124"/>
      <c r="AB14" s="124"/>
      <c r="AC14" s="124"/>
      <c r="AD14" s="124"/>
      <c r="AE14" s="130"/>
      <c r="AF14" s="121"/>
      <c r="AG14" s="122"/>
      <c r="AH14" s="122"/>
    </row>
    <row r="15" spans="1:37" ht="19.5" thickBot="1" x14ac:dyDescent="0.45">
      <c r="A15" s="23"/>
      <c r="B15" s="23" t="s">
        <v>2</v>
      </c>
      <c r="C15" s="49" t="s">
        <v>26</v>
      </c>
      <c r="D15" s="13">
        <v>0.61799999999999999</v>
      </c>
      <c r="E15" s="14" t="s">
        <v>51</v>
      </c>
      <c r="F15" s="14">
        <v>1</v>
      </c>
      <c r="G15" s="14" t="s">
        <v>52</v>
      </c>
      <c r="H15" s="85">
        <v>1.27</v>
      </c>
      <c r="I15" s="85">
        <v>1.5</v>
      </c>
      <c r="J15" s="86">
        <v>2</v>
      </c>
      <c r="K15" s="13">
        <v>0.61799999999999999</v>
      </c>
      <c r="L15" s="81" t="s">
        <v>36</v>
      </c>
      <c r="M15" s="14">
        <v>1</v>
      </c>
      <c r="N15" s="83" t="s">
        <v>38</v>
      </c>
      <c r="O15" s="85">
        <v>1.27</v>
      </c>
      <c r="P15" s="85">
        <v>1.5</v>
      </c>
      <c r="Q15" s="86">
        <v>2</v>
      </c>
      <c r="R15" s="13">
        <v>0.61799999999999999</v>
      </c>
      <c r="S15" s="14" t="s">
        <v>36</v>
      </c>
      <c r="T15" s="14">
        <v>1</v>
      </c>
      <c r="U15" s="14" t="s">
        <v>38</v>
      </c>
      <c r="V15" s="85">
        <v>1.27</v>
      </c>
      <c r="W15" s="85">
        <v>1.5</v>
      </c>
      <c r="X15" s="86">
        <v>2</v>
      </c>
      <c r="Y15" s="13">
        <v>0.61799999999999999</v>
      </c>
      <c r="Z15" s="14" t="s">
        <v>37</v>
      </c>
      <c r="AA15" s="14">
        <v>1</v>
      </c>
      <c r="AB15" s="14" t="s">
        <v>38</v>
      </c>
      <c r="AC15" s="85">
        <v>1.27</v>
      </c>
      <c r="AD15" s="85">
        <v>1.5</v>
      </c>
      <c r="AE15" s="86">
        <v>2</v>
      </c>
      <c r="AF15" s="73"/>
      <c r="AG15" s="73"/>
      <c r="AH15" s="73"/>
    </row>
    <row r="16" spans="1:37" ht="19.5" thickBot="1" x14ac:dyDescent="0.45">
      <c r="A16" s="24" t="s">
        <v>9</v>
      </c>
      <c r="B16" s="12"/>
      <c r="C16" s="41"/>
      <c r="D16" s="16"/>
      <c r="E16" s="15" t="s">
        <v>40</v>
      </c>
      <c r="F16" s="15"/>
      <c r="G16" s="15" t="s">
        <v>41</v>
      </c>
      <c r="H16" s="87"/>
      <c r="I16" s="87"/>
      <c r="J16" s="88"/>
      <c r="K16" s="17">
        <f>$C$3</f>
        <v>100000</v>
      </c>
      <c r="L16" s="69">
        <f t="shared" ref="L16:Q16" si="0">$C$3</f>
        <v>100000</v>
      </c>
      <c r="M16" s="69">
        <f t="shared" si="0"/>
        <v>100000</v>
      </c>
      <c r="N16" s="69">
        <f t="shared" si="0"/>
        <v>100000</v>
      </c>
      <c r="O16" s="96">
        <f t="shared" si="0"/>
        <v>100000</v>
      </c>
      <c r="P16" s="96">
        <f t="shared" si="0"/>
        <v>100000</v>
      </c>
      <c r="Q16" s="96">
        <f t="shared" si="0"/>
        <v>100000</v>
      </c>
      <c r="R16" s="127" t="s">
        <v>20</v>
      </c>
      <c r="S16" s="128"/>
      <c r="T16" s="128"/>
      <c r="U16" s="128"/>
      <c r="V16" s="128"/>
      <c r="W16" s="128"/>
      <c r="X16" s="129"/>
      <c r="Y16" s="127"/>
      <c r="Z16" s="128"/>
      <c r="AA16" s="128"/>
      <c r="AB16" s="128"/>
      <c r="AC16" s="128"/>
      <c r="AD16" s="128"/>
      <c r="AE16" s="129"/>
    </row>
    <row r="17" spans="1:35" x14ac:dyDescent="0.4">
      <c r="A17" s="9">
        <v>1</v>
      </c>
      <c r="B17" s="19">
        <v>44216</v>
      </c>
      <c r="C17" s="42">
        <v>2</v>
      </c>
      <c r="D17" s="117">
        <v>-1</v>
      </c>
      <c r="E17" s="72">
        <v>-0.61799999999999999</v>
      </c>
      <c r="F17" s="72">
        <v>-1</v>
      </c>
      <c r="G17" s="72">
        <v>-0.61799999999999999</v>
      </c>
      <c r="H17" s="90"/>
      <c r="I17" s="90"/>
      <c r="J17" s="91"/>
      <c r="K17" s="18">
        <f t="shared" ref="K17:Q21" si="1">IF(D17="","",K16+Y17)</f>
        <v>97000</v>
      </c>
      <c r="L17" s="18">
        <f t="shared" si="1"/>
        <v>98146</v>
      </c>
      <c r="M17" s="18">
        <f t="shared" si="1"/>
        <v>97000</v>
      </c>
      <c r="N17" s="18">
        <f t="shared" si="1"/>
        <v>98146</v>
      </c>
      <c r="O17" s="97" t="str">
        <f t="shared" si="1"/>
        <v/>
      </c>
      <c r="P17" s="97" t="str">
        <f t="shared" si="1"/>
        <v/>
      </c>
      <c r="Q17" s="97" t="str">
        <f t="shared" si="1"/>
        <v/>
      </c>
      <c r="R17" s="36">
        <f t="shared" ref="R17:X17" si="2">IF(K16="","",K16*0.03)</f>
        <v>3000</v>
      </c>
      <c r="S17" s="37">
        <f t="shared" si="2"/>
        <v>3000</v>
      </c>
      <c r="T17" s="37">
        <f t="shared" si="2"/>
        <v>3000</v>
      </c>
      <c r="U17" s="37">
        <f t="shared" si="2"/>
        <v>3000</v>
      </c>
      <c r="V17" s="98">
        <f t="shared" si="2"/>
        <v>3000</v>
      </c>
      <c r="W17" s="98">
        <f t="shared" si="2"/>
        <v>3000</v>
      </c>
      <c r="X17" s="99">
        <f t="shared" si="2"/>
        <v>3000</v>
      </c>
      <c r="Y17" s="36">
        <f t="shared" ref="Y17:AE17" si="3">IF(D17="","",R17*D17)</f>
        <v>-3000</v>
      </c>
      <c r="Z17" s="37">
        <f t="shared" si="3"/>
        <v>-1854</v>
      </c>
      <c r="AA17" s="37">
        <f t="shared" si="3"/>
        <v>-3000</v>
      </c>
      <c r="AB17" s="37">
        <f t="shared" si="3"/>
        <v>-1854</v>
      </c>
      <c r="AC17" s="98" t="str">
        <f t="shared" si="3"/>
        <v/>
      </c>
      <c r="AD17" s="98" t="str">
        <f t="shared" si="3"/>
        <v/>
      </c>
      <c r="AE17" s="99" t="str">
        <f t="shared" si="3"/>
        <v/>
      </c>
      <c r="AF17" s="74"/>
      <c r="AG17" s="74"/>
      <c r="AH17" s="74"/>
      <c r="AI17" s="74"/>
    </row>
    <row r="18" spans="1:35" x14ac:dyDescent="0.4">
      <c r="A18" s="9">
        <v>2</v>
      </c>
      <c r="B18" s="107">
        <v>44270</v>
      </c>
      <c r="C18" s="89">
        <v>2</v>
      </c>
      <c r="D18" s="110">
        <v>-1</v>
      </c>
      <c r="E18" s="46">
        <v>-0.61799999999999999</v>
      </c>
      <c r="F18" s="46">
        <v>-1</v>
      </c>
      <c r="G18" s="46">
        <v>-0.61799999999999999</v>
      </c>
      <c r="H18" s="92"/>
      <c r="I18" s="92"/>
      <c r="J18" s="93"/>
      <c r="K18" s="18">
        <f t="shared" si="1"/>
        <v>94090</v>
      </c>
      <c r="L18" s="18">
        <f t="shared" ref="L18:L21" si="4">IF(E18="","",L17+Z18)</f>
        <v>96326.373160000003</v>
      </c>
      <c r="M18" s="18">
        <f t="shared" ref="M18:M21" si="5">IF(F18="","",M17+AA18)</f>
        <v>94090</v>
      </c>
      <c r="N18" s="18">
        <f t="shared" ref="N18:N21" si="6">IF(G18="","",N17+AB18)</f>
        <v>96326.373160000003</v>
      </c>
      <c r="O18" s="97" t="str">
        <f t="shared" ref="O18:Q21" si="7">IF(H18="","",O17+AC18)</f>
        <v/>
      </c>
      <c r="P18" s="97" t="str">
        <f t="shared" si="7"/>
        <v/>
      </c>
      <c r="Q18" s="97" t="str">
        <f t="shared" si="7"/>
        <v/>
      </c>
      <c r="R18" s="38">
        <f t="shared" ref="R18:R19" si="8">IF(K17="","",K17*0.03)</f>
        <v>2910</v>
      </c>
      <c r="S18" s="39">
        <f t="shared" ref="S18:S21" si="9">IF(L17="","",L17*0.03)</f>
        <v>2944.38</v>
      </c>
      <c r="T18" s="39">
        <f>IF(M17="","",M17*0.03)</f>
        <v>2910</v>
      </c>
      <c r="U18" s="39">
        <f>IF(N17="","",N17*0.03)</f>
        <v>2944.38</v>
      </c>
      <c r="V18" s="100" t="str">
        <f>IF(O17="","",O17*0.03)</f>
        <v/>
      </c>
      <c r="W18" s="100" t="str">
        <f t="shared" ref="W18:W20" si="10">IF(P17="","",P17*0.03)</f>
        <v/>
      </c>
      <c r="X18" s="101" t="str">
        <f t="shared" ref="X18:X20" si="11">IF(Q17="","",Q17*0.03)</f>
        <v/>
      </c>
      <c r="Y18" s="38">
        <f>IF(D18="","",R18*D18)</f>
        <v>-2910</v>
      </c>
      <c r="Z18" s="39">
        <f t="shared" ref="Z18:Z21" si="12">IF(E18="","",S18*E18)</f>
        <v>-1819.6268400000001</v>
      </c>
      <c r="AA18" s="39">
        <f t="shared" ref="AA18:AE21" si="13">IF(F18="","",T18*F18)</f>
        <v>-2910</v>
      </c>
      <c r="AB18" s="39">
        <f t="shared" si="13"/>
        <v>-1819.6268400000001</v>
      </c>
      <c r="AC18" s="100" t="str">
        <f t="shared" si="13"/>
        <v/>
      </c>
      <c r="AD18" s="100" t="str">
        <f t="shared" si="13"/>
        <v/>
      </c>
      <c r="AE18" s="101" t="str">
        <f t="shared" si="13"/>
        <v/>
      </c>
      <c r="AF18" s="35"/>
      <c r="AG18" s="35"/>
      <c r="AH18" s="35"/>
    </row>
    <row r="19" spans="1:35" x14ac:dyDescent="0.4">
      <c r="A19" s="9">
        <v>3</v>
      </c>
      <c r="B19" s="5">
        <v>44310</v>
      </c>
      <c r="C19" s="89">
        <v>1</v>
      </c>
      <c r="D19" s="115">
        <v>0.61799999999999999</v>
      </c>
      <c r="E19" s="46">
        <v>0</v>
      </c>
      <c r="F19" s="46">
        <v>-1</v>
      </c>
      <c r="G19" s="46">
        <v>-0.61799999999999999</v>
      </c>
      <c r="H19" s="92"/>
      <c r="I19" s="92"/>
      <c r="J19" s="93"/>
      <c r="K19" s="18">
        <f t="shared" si="1"/>
        <v>95834.428599999999</v>
      </c>
      <c r="L19" s="18">
        <f t="shared" si="4"/>
        <v>96326.373160000003</v>
      </c>
      <c r="M19" s="18">
        <f t="shared" si="5"/>
        <v>91267.3</v>
      </c>
      <c r="N19" s="18">
        <f t="shared" si="6"/>
        <v>94540.482201613602</v>
      </c>
      <c r="O19" s="97" t="str">
        <f t="shared" si="7"/>
        <v/>
      </c>
      <c r="P19" s="97" t="str">
        <f t="shared" si="7"/>
        <v/>
      </c>
      <c r="Q19" s="97" t="str">
        <f t="shared" si="7"/>
        <v/>
      </c>
      <c r="R19" s="38">
        <f t="shared" si="8"/>
        <v>2822.7</v>
      </c>
      <c r="S19" s="39">
        <f t="shared" si="9"/>
        <v>2889.7911948000001</v>
      </c>
      <c r="T19" s="39">
        <f t="shared" ref="T19:U21" si="14">IF(M18="","",M18*0.03)</f>
        <v>2822.7</v>
      </c>
      <c r="U19" s="39">
        <f t="shared" si="14"/>
        <v>2889.7911948000001</v>
      </c>
      <c r="V19" s="100" t="str">
        <f t="shared" ref="V19" si="15">IF(O18="","",O18*0.03)</f>
        <v/>
      </c>
      <c r="W19" s="100" t="str">
        <f t="shared" si="10"/>
        <v/>
      </c>
      <c r="X19" s="101" t="str">
        <f t="shared" si="11"/>
        <v/>
      </c>
      <c r="Y19" s="38">
        <f>IF(D19="","",R19*D19)</f>
        <v>1744.4286</v>
      </c>
      <c r="Z19" s="39">
        <f t="shared" si="12"/>
        <v>0</v>
      </c>
      <c r="AA19" s="39">
        <f t="shared" si="13"/>
        <v>-2822.7</v>
      </c>
      <c r="AB19" s="39">
        <f t="shared" si="13"/>
        <v>-1785.8909583864001</v>
      </c>
      <c r="AC19" s="100" t="str">
        <f t="shared" si="13"/>
        <v/>
      </c>
      <c r="AD19" s="100" t="str">
        <f t="shared" si="13"/>
        <v/>
      </c>
      <c r="AE19" s="101" t="str">
        <f t="shared" si="13"/>
        <v/>
      </c>
      <c r="AF19" s="74"/>
      <c r="AG19" s="74"/>
      <c r="AH19" s="74"/>
    </row>
    <row r="20" spans="1:35" x14ac:dyDescent="0.4">
      <c r="A20" s="9">
        <v>4</v>
      </c>
      <c r="B20" s="107">
        <v>44330</v>
      </c>
      <c r="C20" s="89">
        <v>1</v>
      </c>
      <c r="D20" s="109">
        <v>0.61799999999999999</v>
      </c>
      <c r="E20" s="46">
        <v>0</v>
      </c>
      <c r="F20" s="46">
        <v>1</v>
      </c>
      <c r="G20" s="46">
        <v>0</v>
      </c>
      <c r="H20" s="92"/>
      <c r="I20" s="92"/>
      <c r="J20" s="93"/>
      <c r="K20" s="18">
        <f t="shared" si="1"/>
        <v>97611.198906243997</v>
      </c>
      <c r="L20" s="18">
        <f t="shared" si="4"/>
        <v>96326.373160000003</v>
      </c>
      <c r="M20" s="18">
        <f t="shared" si="5"/>
        <v>94005.319000000003</v>
      </c>
      <c r="N20" s="18">
        <f t="shared" si="6"/>
        <v>94540.482201613602</v>
      </c>
      <c r="O20" s="97" t="str">
        <f t="shared" si="7"/>
        <v/>
      </c>
      <c r="P20" s="97" t="str">
        <f t="shared" si="7"/>
        <v/>
      </c>
      <c r="Q20" s="97" t="str">
        <f t="shared" si="7"/>
        <v/>
      </c>
      <c r="R20" s="38">
        <f>IF(K19="","",K19*0.03)</f>
        <v>2875.032858</v>
      </c>
      <c r="S20" s="39">
        <f t="shared" si="9"/>
        <v>2889.7911948000001</v>
      </c>
      <c r="T20" s="39">
        <f t="shared" si="14"/>
        <v>2738.0189999999998</v>
      </c>
      <c r="U20" s="39">
        <f t="shared" si="14"/>
        <v>2836.2144660484078</v>
      </c>
      <c r="V20" s="100" t="str">
        <f>IF(O19="","",O19*0.03)</f>
        <v/>
      </c>
      <c r="W20" s="100" t="str">
        <f t="shared" si="10"/>
        <v/>
      </c>
      <c r="X20" s="101" t="str">
        <f t="shared" si="11"/>
        <v/>
      </c>
      <c r="Y20" s="38">
        <f>IF(D20="","",R20*D20)</f>
        <v>1776.770306244</v>
      </c>
      <c r="Z20" s="39">
        <f t="shared" si="12"/>
        <v>0</v>
      </c>
      <c r="AA20" s="39">
        <f t="shared" si="13"/>
        <v>2738.0189999999998</v>
      </c>
      <c r="AB20" s="39">
        <f t="shared" si="13"/>
        <v>0</v>
      </c>
      <c r="AC20" s="100" t="str">
        <f t="shared" si="13"/>
        <v/>
      </c>
      <c r="AD20" s="100" t="str">
        <f t="shared" si="13"/>
        <v/>
      </c>
      <c r="AE20" s="101" t="str">
        <f t="shared" si="13"/>
        <v/>
      </c>
      <c r="AF20" s="35"/>
      <c r="AG20" s="35"/>
      <c r="AH20" s="35"/>
    </row>
    <row r="21" spans="1:35" x14ac:dyDescent="0.4">
      <c r="A21" s="9">
        <v>5</v>
      </c>
      <c r="B21" s="107">
        <v>44375</v>
      </c>
      <c r="C21" s="89">
        <v>2</v>
      </c>
      <c r="D21" s="109">
        <v>0.61799999999999999</v>
      </c>
      <c r="E21" s="46">
        <v>1</v>
      </c>
      <c r="F21" s="46">
        <v>1</v>
      </c>
      <c r="G21" s="46">
        <v>1.3819999999999999</v>
      </c>
      <c r="H21" s="92"/>
      <c r="I21" s="92"/>
      <c r="J21" s="93"/>
      <c r="K21" s="18">
        <f t="shared" si="1"/>
        <v>99420.910533965754</v>
      </c>
      <c r="L21" s="18">
        <f t="shared" si="4"/>
        <v>99216.164354799999</v>
      </c>
      <c r="M21" s="18">
        <f t="shared" si="5"/>
        <v>96825.478570000007</v>
      </c>
      <c r="N21" s="18">
        <f t="shared" si="6"/>
        <v>98460.130593692505</v>
      </c>
      <c r="O21" s="97" t="str">
        <f t="shared" si="7"/>
        <v/>
      </c>
      <c r="P21" s="97" t="str">
        <f t="shared" si="7"/>
        <v/>
      </c>
      <c r="Q21" s="97" t="str">
        <f t="shared" si="7"/>
        <v/>
      </c>
      <c r="R21" s="38">
        <f>IF(K20="","",K20*0.03)</f>
        <v>2928.33596718732</v>
      </c>
      <c r="S21" s="39">
        <f t="shared" si="9"/>
        <v>2889.7911948000001</v>
      </c>
      <c r="T21" s="39">
        <f t="shared" si="14"/>
        <v>2820.1595699999998</v>
      </c>
      <c r="U21" s="39">
        <f t="shared" si="14"/>
        <v>2836.2144660484078</v>
      </c>
      <c r="V21" s="100" t="str">
        <f>IF(O20="","",O20*0.03)</f>
        <v/>
      </c>
      <c r="W21" s="100" t="str">
        <f>IF(P20="","",P20*0.03)</f>
        <v/>
      </c>
      <c r="X21" s="101" t="str">
        <f>IF(Q20="","",Q20*0.03)</f>
        <v/>
      </c>
      <c r="Y21" s="38">
        <f>IF(D21="","",R21*D21)</f>
        <v>1809.7116277217638</v>
      </c>
      <c r="Z21" s="39">
        <f t="shared" si="12"/>
        <v>2889.7911948000001</v>
      </c>
      <c r="AA21" s="39">
        <f t="shared" si="13"/>
        <v>2820.1595699999998</v>
      </c>
      <c r="AB21" s="39">
        <f t="shared" si="13"/>
        <v>3919.6483920788992</v>
      </c>
      <c r="AC21" s="100" t="str">
        <f t="shared" si="13"/>
        <v/>
      </c>
      <c r="AD21" s="100" t="str">
        <f t="shared" si="13"/>
        <v/>
      </c>
      <c r="AE21" s="101" t="str">
        <f t="shared" si="13"/>
        <v/>
      </c>
      <c r="AF21" s="35"/>
      <c r="AG21" s="35"/>
      <c r="AH21" s="35"/>
    </row>
    <row r="22" spans="1:35" x14ac:dyDescent="0.4">
      <c r="A22" s="9">
        <v>6</v>
      </c>
      <c r="B22" s="5">
        <v>44384</v>
      </c>
      <c r="C22" s="79">
        <v>2</v>
      </c>
      <c r="D22" s="116">
        <v>-1</v>
      </c>
      <c r="E22" s="46">
        <v>-0.61799999999999999</v>
      </c>
      <c r="F22" s="46">
        <v>-1</v>
      </c>
      <c r="G22" s="46">
        <v>-0.61799999999999999</v>
      </c>
      <c r="H22" s="92"/>
      <c r="I22" s="92"/>
      <c r="J22" s="93"/>
      <c r="K22" s="18">
        <f t="shared" ref="K22" si="16">IF(D22="","",K21+Y22)</f>
        <v>96438.28321794678</v>
      </c>
      <c r="L22" s="18">
        <f t="shared" ref="L22" si="17">IF(E22="","",L21+Z22)</f>
        <v>97376.696667662007</v>
      </c>
      <c r="M22" s="18">
        <f t="shared" ref="M22" si="18">IF(F22="","",M21+AA22)</f>
        <v>93920.714212900013</v>
      </c>
      <c r="N22" s="18">
        <f t="shared" ref="N22" si="19">IF(G22="","",N21+AB22)</f>
        <v>96634.67977248544</v>
      </c>
      <c r="O22" s="97" t="str">
        <f t="shared" ref="O22" si="20">IF(H22="","",O21+AC22)</f>
        <v/>
      </c>
      <c r="P22" s="97" t="str">
        <f t="shared" ref="P22" si="21">IF(I22="","",P21+AD22)</f>
        <v/>
      </c>
      <c r="Q22" s="97" t="str">
        <f t="shared" ref="Q22" si="22">IF(J22="","",Q21+AE22)</f>
        <v/>
      </c>
      <c r="R22" s="38">
        <f t="shared" ref="R22" si="23">IF(K21="","",K21*0.03)</f>
        <v>2982.6273160189726</v>
      </c>
      <c r="S22" s="39">
        <f t="shared" ref="S22" si="24">IF(L21="","",L21*0.03)</f>
        <v>2976.4849306440001</v>
      </c>
      <c r="T22" s="39">
        <f t="shared" ref="T22" si="25">IF(M21="","",M21*0.03)</f>
        <v>2904.7643570999999</v>
      </c>
      <c r="U22" s="39">
        <f t="shared" ref="U22" si="26">IF(N21="","",N21*0.03)</f>
        <v>2953.8039178107751</v>
      </c>
      <c r="V22" s="100" t="str">
        <f t="shared" ref="V22" si="27">IF(O21="","",O21*0.03)</f>
        <v/>
      </c>
      <c r="W22" s="100" t="str">
        <f t="shared" ref="W22" si="28">IF(P21="","",P21*0.03)</f>
        <v/>
      </c>
      <c r="X22" s="101" t="str">
        <f t="shared" ref="X22" si="29">IF(Q21="","",Q21*0.03)</f>
        <v/>
      </c>
      <c r="Y22" s="38">
        <f t="shared" ref="Y22:Y67" si="30">IF(D22="","",R22*D22)</f>
        <v>-2982.6273160189726</v>
      </c>
      <c r="Z22" s="39">
        <f t="shared" ref="Z22:Z67" si="31">IF(E22="","",S22*E22)</f>
        <v>-1839.467687137992</v>
      </c>
      <c r="AA22" s="39">
        <f t="shared" ref="AA22:AA67" si="32">IF(F22="","",T22*F22)</f>
        <v>-2904.7643570999999</v>
      </c>
      <c r="AB22" s="39">
        <f t="shared" ref="AB22:AB67" si="33">IF(G22="","",U22*G22)</f>
        <v>-1825.4508212070591</v>
      </c>
      <c r="AC22" s="100" t="str">
        <f t="shared" ref="AC22:AC67" si="34">IF(H22="","",V22*H22)</f>
        <v/>
      </c>
      <c r="AD22" s="100" t="str">
        <f t="shared" ref="AD22:AD67" si="35">IF(I22="","",W22*I22)</f>
        <v/>
      </c>
      <c r="AE22" s="101" t="str">
        <f t="shared" ref="AE22:AE67" si="36">IF(J22="","",X22*J22)</f>
        <v/>
      </c>
      <c r="AF22" s="35"/>
      <c r="AG22" s="35"/>
      <c r="AH22" s="35"/>
    </row>
    <row r="23" spans="1:35" x14ac:dyDescent="0.4">
      <c r="A23" s="9">
        <v>7</v>
      </c>
      <c r="B23" s="5">
        <v>44488</v>
      </c>
      <c r="C23" s="79">
        <v>1</v>
      </c>
      <c r="D23" s="115">
        <v>0.61799999999999999</v>
      </c>
      <c r="E23" s="46">
        <v>0</v>
      </c>
      <c r="F23" s="46">
        <v>1</v>
      </c>
      <c r="G23" s="46">
        <v>0</v>
      </c>
      <c r="H23" s="92"/>
      <c r="I23" s="92"/>
      <c r="J23" s="93"/>
      <c r="K23" s="18">
        <f t="shared" ref="K23:K66" si="37">IF(D23="","",K22+Y23)</f>
        <v>98226.248988807507</v>
      </c>
      <c r="L23" s="18">
        <f t="shared" ref="L23:L66" si="38">IF(E23="","",L22+Z23)</f>
        <v>97376.696667662007</v>
      </c>
      <c r="M23" s="18">
        <f t="shared" ref="M23:M66" si="39">IF(F23="","",M22+AA23)</f>
        <v>96738.335639287019</v>
      </c>
      <c r="N23" s="18">
        <f t="shared" ref="N23:N66" si="40">IF(G23="","",N22+AB23)</f>
        <v>96634.67977248544</v>
      </c>
      <c r="O23" s="97" t="str">
        <f t="shared" ref="O23:O66" si="41">IF(H23="","",O22+AC23)</f>
        <v/>
      </c>
      <c r="P23" s="97" t="str">
        <f t="shared" ref="P23:P66" si="42">IF(I23="","",P22+AD23)</f>
        <v/>
      </c>
      <c r="Q23" s="97" t="str">
        <f t="shared" ref="Q23:Q66" si="43">IF(J23="","",Q22+AE23)</f>
        <v/>
      </c>
      <c r="R23" s="38">
        <f t="shared" ref="R23:R66" si="44">IF(K22="","",K22*0.03)</f>
        <v>2893.1484965384034</v>
      </c>
      <c r="S23" s="39">
        <f t="shared" ref="S23:S66" si="45">IF(L22="","",L22*0.03)</f>
        <v>2921.3009000298603</v>
      </c>
      <c r="T23" s="39">
        <f t="shared" ref="T23:T66" si="46">IF(M22="","",M22*0.03)</f>
        <v>2817.6214263870002</v>
      </c>
      <c r="U23" s="39">
        <f t="shared" ref="U23:U66" si="47">IF(N22="","",N22*0.03)</f>
        <v>2899.0403931745632</v>
      </c>
      <c r="V23" s="100" t="str">
        <f t="shared" ref="V23:V66" si="48">IF(O22="","",O22*0.03)</f>
        <v/>
      </c>
      <c r="W23" s="100" t="str">
        <f t="shared" ref="W23:W66" si="49">IF(P22="","",P22*0.03)</f>
        <v/>
      </c>
      <c r="X23" s="101" t="str">
        <f t="shared" ref="X23:X66" si="50">IF(Q22="","",Q22*0.03)</f>
        <v/>
      </c>
      <c r="Y23" s="38">
        <f t="shared" ref="Y23:Y66" si="51">IF(D23="","",R23*D23)</f>
        <v>1787.9657708607333</v>
      </c>
      <c r="Z23" s="39">
        <f t="shared" ref="Z23:Z66" si="52">IF(E23="","",S23*E23)</f>
        <v>0</v>
      </c>
      <c r="AA23" s="39">
        <f t="shared" ref="AA23:AA66" si="53">IF(F23="","",T23*F23)</f>
        <v>2817.6214263870002</v>
      </c>
      <c r="AB23" s="39">
        <f t="shared" ref="AB23:AB66" si="54">IF(G23="","",U23*G23)</f>
        <v>0</v>
      </c>
      <c r="AC23" s="100" t="str">
        <f t="shared" ref="AC23:AC66" si="55">IF(H23="","",V23*H23)</f>
        <v/>
      </c>
      <c r="AD23" s="100" t="str">
        <f t="shared" ref="AD23:AD66" si="56">IF(I23="","",W23*I23)</f>
        <v/>
      </c>
      <c r="AE23" s="101" t="str">
        <f t="shared" ref="AE23:AE66" si="57">IF(J23="","",X23*J23)</f>
        <v/>
      </c>
      <c r="AF23" s="35"/>
      <c r="AG23" s="35"/>
      <c r="AH23" s="35"/>
    </row>
    <row r="24" spans="1:35" x14ac:dyDescent="0.4">
      <c r="A24" s="9">
        <v>8</v>
      </c>
      <c r="B24" s="107">
        <v>44690</v>
      </c>
      <c r="C24" s="79">
        <v>2</v>
      </c>
      <c r="D24" s="109">
        <v>0.61799999999999999</v>
      </c>
      <c r="E24" s="46">
        <v>1</v>
      </c>
      <c r="F24" s="46">
        <v>1</v>
      </c>
      <c r="G24" s="46">
        <v>1.3819999999999999</v>
      </c>
      <c r="H24" s="92"/>
      <c r="I24" s="92"/>
      <c r="J24" s="93"/>
      <c r="K24" s="18">
        <f t="shared" si="37"/>
        <v>100047.36364506</v>
      </c>
      <c r="L24" s="18">
        <f t="shared" si="38"/>
        <v>100297.99756769187</v>
      </c>
      <c r="M24" s="18">
        <f t="shared" si="39"/>
        <v>99640.485708465625</v>
      </c>
      <c r="N24" s="18">
        <f t="shared" si="40"/>
        <v>100641.15359585268</v>
      </c>
      <c r="O24" s="97" t="str">
        <f t="shared" si="41"/>
        <v/>
      </c>
      <c r="P24" s="97" t="str">
        <f t="shared" si="42"/>
        <v/>
      </c>
      <c r="Q24" s="97" t="str">
        <f t="shared" si="43"/>
        <v/>
      </c>
      <c r="R24" s="38">
        <f t="shared" si="44"/>
        <v>2946.7874696642252</v>
      </c>
      <c r="S24" s="39">
        <f t="shared" si="45"/>
        <v>2921.3009000298603</v>
      </c>
      <c r="T24" s="39">
        <f t="shared" si="46"/>
        <v>2902.1500691786105</v>
      </c>
      <c r="U24" s="39">
        <f t="shared" si="47"/>
        <v>2899.0403931745632</v>
      </c>
      <c r="V24" s="100" t="str">
        <f t="shared" si="48"/>
        <v/>
      </c>
      <c r="W24" s="100" t="str">
        <f t="shared" si="49"/>
        <v/>
      </c>
      <c r="X24" s="101" t="str">
        <f t="shared" si="50"/>
        <v/>
      </c>
      <c r="Y24" s="38">
        <f t="shared" si="51"/>
        <v>1821.1146562524912</v>
      </c>
      <c r="Z24" s="39">
        <f t="shared" si="52"/>
        <v>2921.3009000298603</v>
      </c>
      <c r="AA24" s="39">
        <f t="shared" si="53"/>
        <v>2902.1500691786105</v>
      </c>
      <c r="AB24" s="39">
        <f t="shared" si="54"/>
        <v>4006.473823367246</v>
      </c>
      <c r="AC24" s="100" t="str">
        <f t="shared" si="55"/>
        <v/>
      </c>
      <c r="AD24" s="100" t="str">
        <f t="shared" si="56"/>
        <v/>
      </c>
      <c r="AE24" s="101" t="str">
        <f t="shared" si="57"/>
        <v/>
      </c>
      <c r="AF24" s="35"/>
      <c r="AG24" s="35"/>
      <c r="AH24" s="35"/>
    </row>
    <row r="25" spans="1:35" x14ac:dyDescent="0.4">
      <c r="A25" s="9">
        <v>9</v>
      </c>
      <c r="B25" s="5">
        <v>44708</v>
      </c>
      <c r="C25" s="79">
        <v>1</v>
      </c>
      <c r="D25" s="116">
        <v>-1</v>
      </c>
      <c r="E25" s="46">
        <v>-0.61799999999999999</v>
      </c>
      <c r="F25" s="46">
        <v>-1</v>
      </c>
      <c r="G25" s="46">
        <v>-0.61799999999999999</v>
      </c>
      <c r="H25" s="92"/>
      <c r="I25" s="92"/>
      <c r="J25" s="93"/>
      <c r="K25" s="18">
        <f t="shared" si="37"/>
        <v>97045.942735708202</v>
      </c>
      <c r="L25" s="18">
        <f t="shared" si="38"/>
        <v>98438.472692786861</v>
      </c>
      <c r="M25" s="18">
        <f t="shared" si="39"/>
        <v>96651.271137211661</v>
      </c>
      <c r="N25" s="18">
        <f t="shared" si="40"/>
        <v>98775.266608185571</v>
      </c>
      <c r="O25" s="97" t="str">
        <f t="shared" si="41"/>
        <v/>
      </c>
      <c r="P25" s="97" t="str">
        <f t="shared" si="42"/>
        <v/>
      </c>
      <c r="Q25" s="97" t="str">
        <f t="shared" si="43"/>
        <v/>
      </c>
      <c r="R25" s="38">
        <f t="shared" si="44"/>
        <v>3001.4209093517998</v>
      </c>
      <c r="S25" s="39">
        <f t="shared" si="45"/>
        <v>3008.9399270307558</v>
      </c>
      <c r="T25" s="39">
        <f t="shared" si="46"/>
        <v>2989.2145712539686</v>
      </c>
      <c r="U25" s="39">
        <f t="shared" si="47"/>
        <v>3019.2346078755804</v>
      </c>
      <c r="V25" s="100" t="str">
        <f t="shared" si="48"/>
        <v/>
      </c>
      <c r="W25" s="100" t="str">
        <f t="shared" si="49"/>
        <v/>
      </c>
      <c r="X25" s="101" t="str">
        <f t="shared" si="50"/>
        <v/>
      </c>
      <c r="Y25" s="38">
        <f t="shared" si="51"/>
        <v>-3001.4209093517998</v>
      </c>
      <c r="Z25" s="39">
        <f t="shared" si="52"/>
        <v>-1859.524874905007</v>
      </c>
      <c r="AA25" s="39">
        <f t="shared" si="53"/>
        <v>-2989.2145712539686</v>
      </c>
      <c r="AB25" s="39">
        <f t="shared" si="54"/>
        <v>-1865.8869876671088</v>
      </c>
      <c r="AC25" s="100" t="str">
        <f t="shared" si="55"/>
        <v/>
      </c>
      <c r="AD25" s="100" t="str">
        <f t="shared" si="56"/>
        <v/>
      </c>
      <c r="AE25" s="101" t="str">
        <f t="shared" si="57"/>
        <v/>
      </c>
      <c r="AF25" s="35"/>
      <c r="AG25" s="35"/>
      <c r="AH25" s="35"/>
    </row>
    <row r="26" spans="1:35" x14ac:dyDescent="0.4">
      <c r="A26" s="9">
        <v>10</v>
      </c>
      <c r="B26" s="5">
        <v>44763</v>
      </c>
      <c r="C26" s="79">
        <v>2</v>
      </c>
      <c r="D26" s="116">
        <v>-1</v>
      </c>
      <c r="E26" s="46">
        <v>-0.61799999999999999</v>
      </c>
      <c r="F26" s="46">
        <v>-1</v>
      </c>
      <c r="G26" s="46">
        <v>-0.61799999999999999</v>
      </c>
      <c r="H26" s="92"/>
      <c r="I26" s="92"/>
      <c r="J26" s="93"/>
      <c r="K26" s="18">
        <f t="shared" si="37"/>
        <v>94134.564453636951</v>
      </c>
      <c r="L26" s="18">
        <f t="shared" si="38"/>
        <v>96613.423409062598</v>
      </c>
      <c r="M26" s="18">
        <f t="shared" si="39"/>
        <v>93751.733003095316</v>
      </c>
      <c r="N26" s="18">
        <f t="shared" si="40"/>
        <v>96943.97316526981</v>
      </c>
      <c r="O26" s="97" t="str">
        <f t="shared" si="41"/>
        <v/>
      </c>
      <c r="P26" s="97" t="str">
        <f t="shared" si="42"/>
        <v/>
      </c>
      <c r="Q26" s="97" t="str">
        <f t="shared" si="43"/>
        <v/>
      </c>
      <c r="R26" s="38">
        <f t="shared" si="44"/>
        <v>2911.3782820712458</v>
      </c>
      <c r="S26" s="39">
        <f t="shared" si="45"/>
        <v>2953.1541807836056</v>
      </c>
      <c r="T26" s="39">
        <f t="shared" si="46"/>
        <v>2899.5381341163497</v>
      </c>
      <c r="U26" s="39">
        <f t="shared" si="47"/>
        <v>2963.2579982455673</v>
      </c>
      <c r="V26" s="100" t="str">
        <f t="shared" si="48"/>
        <v/>
      </c>
      <c r="W26" s="100" t="str">
        <f t="shared" si="49"/>
        <v/>
      </c>
      <c r="X26" s="101" t="str">
        <f t="shared" si="50"/>
        <v/>
      </c>
      <c r="Y26" s="38">
        <f t="shared" si="51"/>
        <v>-2911.3782820712458</v>
      </c>
      <c r="Z26" s="39">
        <f t="shared" si="52"/>
        <v>-1825.0492837242682</v>
      </c>
      <c r="AA26" s="39">
        <f t="shared" si="53"/>
        <v>-2899.5381341163497</v>
      </c>
      <c r="AB26" s="39">
        <f t="shared" si="54"/>
        <v>-1831.2934429157606</v>
      </c>
      <c r="AC26" s="100" t="str">
        <f t="shared" si="55"/>
        <v/>
      </c>
      <c r="AD26" s="100" t="str">
        <f t="shared" si="56"/>
        <v/>
      </c>
      <c r="AE26" s="101" t="str">
        <f t="shared" si="57"/>
        <v/>
      </c>
      <c r="AF26" s="35"/>
      <c r="AG26" s="35"/>
      <c r="AH26" s="35"/>
    </row>
    <row r="27" spans="1:35" x14ac:dyDescent="0.4">
      <c r="A27" s="9">
        <v>11</v>
      </c>
      <c r="B27" s="5">
        <v>44932</v>
      </c>
      <c r="C27" s="79">
        <v>2</v>
      </c>
      <c r="D27" s="116">
        <v>-1</v>
      </c>
      <c r="E27" s="46">
        <v>-0.61799999999999999</v>
      </c>
      <c r="F27" s="46">
        <v>-1</v>
      </c>
      <c r="G27" s="46">
        <v>-0.61799999999999999</v>
      </c>
      <c r="H27" s="92"/>
      <c r="I27" s="92"/>
      <c r="J27" s="93"/>
      <c r="K27" s="18">
        <f t="shared" si="37"/>
        <v>91310.527520027841</v>
      </c>
      <c r="L27" s="18">
        <f t="shared" si="38"/>
        <v>94822.210539058578</v>
      </c>
      <c r="M27" s="18">
        <f t="shared" si="39"/>
        <v>90939.181013002453</v>
      </c>
      <c r="N27" s="18">
        <f t="shared" si="40"/>
        <v>95146.63190278571</v>
      </c>
      <c r="O27" s="97" t="str">
        <f t="shared" si="41"/>
        <v/>
      </c>
      <c r="P27" s="97" t="str">
        <f t="shared" si="42"/>
        <v/>
      </c>
      <c r="Q27" s="97" t="str">
        <f t="shared" si="43"/>
        <v/>
      </c>
      <c r="R27" s="38">
        <f t="shared" si="44"/>
        <v>2824.0369336091085</v>
      </c>
      <c r="S27" s="39">
        <f t="shared" si="45"/>
        <v>2898.4027022718778</v>
      </c>
      <c r="T27" s="39">
        <f t="shared" si="46"/>
        <v>2812.5519900928593</v>
      </c>
      <c r="U27" s="39">
        <f t="shared" si="47"/>
        <v>2908.3191949580942</v>
      </c>
      <c r="V27" s="100" t="str">
        <f t="shared" si="48"/>
        <v/>
      </c>
      <c r="W27" s="100" t="str">
        <f t="shared" si="49"/>
        <v/>
      </c>
      <c r="X27" s="101" t="str">
        <f t="shared" si="50"/>
        <v/>
      </c>
      <c r="Y27" s="38">
        <f t="shared" si="51"/>
        <v>-2824.0369336091085</v>
      </c>
      <c r="Z27" s="39">
        <f t="shared" si="52"/>
        <v>-1791.2128700040205</v>
      </c>
      <c r="AA27" s="39">
        <f t="shared" si="53"/>
        <v>-2812.5519900928593</v>
      </c>
      <c r="AB27" s="39">
        <f t="shared" si="54"/>
        <v>-1797.3412624841021</v>
      </c>
      <c r="AC27" s="100" t="str">
        <f t="shared" si="55"/>
        <v/>
      </c>
      <c r="AD27" s="100" t="str">
        <f t="shared" si="56"/>
        <v/>
      </c>
      <c r="AE27" s="101" t="str">
        <f t="shared" si="57"/>
        <v/>
      </c>
      <c r="AF27" s="35"/>
      <c r="AG27" s="35"/>
      <c r="AH27" s="35"/>
    </row>
    <row r="28" spans="1:35" x14ac:dyDescent="0.4">
      <c r="A28" s="9">
        <v>12</v>
      </c>
      <c r="B28" s="5">
        <v>44967</v>
      </c>
      <c r="C28" s="79">
        <v>2</v>
      </c>
      <c r="D28" s="116">
        <v>-1</v>
      </c>
      <c r="E28" s="46">
        <v>-0.61799999999999999</v>
      </c>
      <c r="F28" s="46">
        <v>-1</v>
      </c>
      <c r="G28" s="46">
        <v>-0.61799999999999999</v>
      </c>
      <c r="H28" s="92"/>
      <c r="I28" s="92"/>
      <c r="J28" s="93"/>
      <c r="K28" s="18">
        <f t="shared" si="37"/>
        <v>88571.211694427009</v>
      </c>
      <c r="L28" s="18">
        <f t="shared" si="38"/>
        <v>93064.206755664432</v>
      </c>
      <c r="M28" s="18">
        <f t="shared" si="39"/>
        <v>88211.005582612386</v>
      </c>
      <c r="N28" s="18">
        <f t="shared" si="40"/>
        <v>93382.61334730807</v>
      </c>
      <c r="O28" s="97" t="str">
        <f t="shared" si="41"/>
        <v/>
      </c>
      <c r="P28" s="97" t="str">
        <f t="shared" si="42"/>
        <v/>
      </c>
      <c r="Q28" s="97" t="str">
        <f t="shared" si="43"/>
        <v/>
      </c>
      <c r="R28" s="38">
        <f t="shared" si="44"/>
        <v>2739.3158256008351</v>
      </c>
      <c r="S28" s="39">
        <f t="shared" si="45"/>
        <v>2844.6663161717574</v>
      </c>
      <c r="T28" s="39">
        <f t="shared" si="46"/>
        <v>2728.1754303900734</v>
      </c>
      <c r="U28" s="39">
        <f t="shared" si="47"/>
        <v>2854.3989570835711</v>
      </c>
      <c r="V28" s="100" t="str">
        <f t="shared" si="48"/>
        <v/>
      </c>
      <c r="W28" s="100" t="str">
        <f t="shared" si="49"/>
        <v/>
      </c>
      <c r="X28" s="101" t="str">
        <f t="shared" si="50"/>
        <v/>
      </c>
      <c r="Y28" s="38">
        <f t="shared" si="51"/>
        <v>-2739.3158256008351</v>
      </c>
      <c r="Z28" s="39">
        <f t="shared" si="52"/>
        <v>-1758.003783394146</v>
      </c>
      <c r="AA28" s="39">
        <f t="shared" si="53"/>
        <v>-2728.1754303900734</v>
      </c>
      <c r="AB28" s="39">
        <f t="shared" si="54"/>
        <v>-1764.0185554776469</v>
      </c>
      <c r="AC28" s="100" t="str">
        <f t="shared" si="55"/>
        <v/>
      </c>
      <c r="AD28" s="100" t="str">
        <f t="shared" si="56"/>
        <v/>
      </c>
      <c r="AE28" s="101" t="str">
        <f t="shared" si="57"/>
        <v/>
      </c>
      <c r="AF28" s="35"/>
      <c r="AG28" s="35"/>
      <c r="AH28" s="35"/>
    </row>
    <row r="29" spans="1:35" x14ac:dyDescent="0.4">
      <c r="A29" s="9">
        <v>13</v>
      </c>
      <c r="B29" s="107">
        <v>45049</v>
      </c>
      <c r="C29" s="79">
        <v>1</v>
      </c>
      <c r="D29" s="109">
        <v>0.61799999999999999</v>
      </c>
      <c r="E29" s="46">
        <v>0</v>
      </c>
      <c r="F29" s="46">
        <v>-1</v>
      </c>
      <c r="G29" s="46">
        <v>-0.61799999999999999</v>
      </c>
      <c r="H29" s="92"/>
      <c r="I29" s="92"/>
      <c r="J29" s="93"/>
      <c r="K29" s="18">
        <f t="shared" si="37"/>
        <v>90213.321959241686</v>
      </c>
      <c r="L29" s="18">
        <f t="shared" si="38"/>
        <v>93064.206755664432</v>
      </c>
      <c r="M29" s="18">
        <f t="shared" si="39"/>
        <v>85564.675415134014</v>
      </c>
      <c r="N29" s="18">
        <f t="shared" si="40"/>
        <v>91651.299695848982</v>
      </c>
      <c r="O29" s="97" t="str">
        <f t="shared" si="41"/>
        <v/>
      </c>
      <c r="P29" s="97" t="str">
        <f t="shared" si="42"/>
        <v/>
      </c>
      <c r="Q29" s="97" t="str">
        <f t="shared" si="43"/>
        <v/>
      </c>
      <c r="R29" s="38">
        <f t="shared" si="44"/>
        <v>2657.13635083281</v>
      </c>
      <c r="S29" s="39">
        <f t="shared" si="45"/>
        <v>2791.926202669933</v>
      </c>
      <c r="T29" s="39">
        <f t="shared" si="46"/>
        <v>2646.3301674783715</v>
      </c>
      <c r="U29" s="39">
        <f t="shared" si="47"/>
        <v>2801.478400419242</v>
      </c>
      <c r="V29" s="100" t="str">
        <f t="shared" si="48"/>
        <v/>
      </c>
      <c r="W29" s="100" t="str">
        <f t="shared" si="49"/>
        <v/>
      </c>
      <c r="X29" s="101" t="str">
        <f t="shared" si="50"/>
        <v/>
      </c>
      <c r="Y29" s="38">
        <f t="shared" si="51"/>
        <v>1642.1102648146766</v>
      </c>
      <c r="Z29" s="39">
        <f t="shared" si="52"/>
        <v>0</v>
      </c>
      <c r="AA29" s="39">
        <f t="shared" si="53"/>
        <v>-2646.3301674783715</v>
      </c>
      <c r="AB29" s="39">
        <f t="shared" si="54"/>
        <v>-1731.3136514590915</v>
      </c>
      <c r="AC29" s="100" t="str">
        <f t="shared" si="55"/>
        <v/>
      </c>
      <c r="AD29" s="100" t="str">
        <f t="shared" si="56"/>
        <v/>
      </c>
      <c r="AE29" s="101" t="str">
        <f t="shared" si="57"/>
        <v/>
      </c>
      <c r="AF29" s="35"/>
      <c r="AG29" s="35"/>
      <c r="AH29" s="35"/>
    </row>
    <row r="30" spans="1:35" x14ac:dyDescent="0.4">
      <c r="A30" s="9">
        <v>14</v>
      </c>
      <c r="B30" s="107">
        <v>45183</v>
      </c>
      <c r="C30" s="79">
        <v>2</v>
      </c>
      <c r="D30" s="109">
        <v>0.61799999999999999</v>
      </c>
      <c r="E30" s="46">
        <v>1</v>
      </c>
      <c r="F30" s="46">
        <v>1</v>
      </c>
      <c r="G30" s="46">
        <v>1.3819999999999999</v>
      </c>
      <c r="H30" s="92"/>
      <c r="I30" s="92"/>
      <c r="J30" s="93"/>
      <c r="K30" s="18">
        <f t="shared" si="37"/>
        <v>91885.876948366029</v>
      </c>
      <c r="L30" s="18">
        <f t="shared" si="38"/>
        <v>95856.132958334361</v>
      </c>
      <c r="M30" s="18">
        <f t="shared" si="39"/>
        <v>88131.615677588037</v>
      </c>
      <c r="N30" s="18">
        <f t="shared" si="40"/>
        <v>95451.162581238881</v>
      </c>
      <c r="O30" s="97" t="str">
        <f t="shared" si="41"/>
        <v/>
      </c>
      <c r="P30" s="97" t="str">
        <f t="shared" si="42"/>
        <v/>
      </c>
      <c r="Q30" s="97" t="str">
        <f t="shared" si="43"/>
        <v/>
      </c>
      <c r="R30" s="38">
        <f t="shared" si="44"/>
        <v>2706.3996587772504</v>
      </c>
      <c r="S30" s="39">
        <f t="shared" si="45"/>
        <v>2791.926202669933</v>
      </c>
      <c r="T30" s="39">
        <f t="shared" si="46"/>
        <v>2566.9402624540203</v>
      </c>
      <c r="U30" s="39">
        <f t="shared" si="47"/>
        <v>2749.5389908754692</v>
      </c>
      <c r="V30" s="100" t="str">
        <f t="shared" si="48"/>
        <v/>
      </c>
      <c r="W30" s="100" t="str">
        <f t="shared" si="49"/>
        <v/>
      </c>
      <c r="X30" s="101" t="str">
        <f t="shared" si="50"/>
        <v/>
      </c>
      <c r="Y30" s="38">
        <f t="shared" si="51"/>
        <v>1672.5549891243406</v>
      </c>
      <c r="Z30" s="39">
        <f t="shared" si="52"/>
        <v>2791.926202669933</v>
      </c>
      <c r="AA30" s="39">
        <f t="shared" si="53"/>
        <v>2566.9402624540203</v>
      </c>
      <c r="AB30" s="39">
        <f t="shared" si="54"/>
        <v>3799.8628853898981</v>
      </c>
      <c r="AC30" s="100" t="str">
        <f t="shared" si="55"/>
        <v/>
      </c>
      <c r="AD30" s="100" t="str">
        <f t="shared" si="56"/>
        <v/>
      </c>
      <c r="AE30" s="101" t="str">
        <f t="shared" si="57"/>
        <v/>
      </c>
      <c r="AF30" s="35"/>
      <c r="AG30" s="35"/>
      <c r="AH30" s="35"/>
    </row>
    <row r="31" spans="1:35" x14ac:dyDescent="0.4">
      <c r="A31" s="9">
        <v>15</v>
      </c>
      <c r="B31" s="107">
        <v>45212</v>
      </c>
      <c r="C31" s="79">
        <v>2</v>
      </c>
      <c r="D31" s="110">
        <v>-1</v>
      </c>
      <c r="E31" s="46">
        <v>-0.61799999999999999</v>
      </c>
      <c r="F31" s="46">
        <v>-1</v>
      </c>
      <c r="G31" s="46">
        <v>-0.61799999999999999</v>
      </c>
      <c r="H31" s="92"/>
      <c r="I31" s="92"/>
      <c r="J31" s="93"/>
      <c r="K31" s="18">
        <f t="shared" si="37"/>
        <v>89129.300639915047</v>
      </c>
      <c r="L31" s="18">
        <f t="shared" si="38"/>
        <v>94078.960253286845</v>
      </c>
      <c r="M31" s="18">
        <f t="shared" si="39"/>
        <v>85487.667207260398</v>
      </c>
      <c r="N31" s="18">
        <f t="shared" si="40"/>
        <v>93681.498026982707</v>
      </c>
      <c r="O31" s="97" t="str">
        <f t="shared" si="41"/>
        <v/>
      </c>
      <c r="P31" s="97" t="str">
        <f t="shared" si="42"/>
        <v/>
      </c>
      <c r="Q31" s="97" t="str">
        <f t="shared" si="43"/>
        <v/>
      </c>
      <c r="R31" s="38">
        <f t="shared" si="44"/>
        <v>2756.5763084509808</v>
      </c>
      <c r="S31" s="39">
        <f t="shared" si="45"/>
        <v>2875.6839887500309</v>
      </c>
      <c r="T31" s="39">
        <f t="shared" si="46"/>
        <v>2643.9484703276412</v>
      </c>
      <c r="U31" s="39">
        <f t="shared" si="47"/>
        <v>2863.5348774371664</v>
      </c>
      <c r="V31" s="100" t="str">
        <f t="shared" si="48"/>
        <v/>
      </c>
      <c r="W31" s="100" t="str">
        <f t="shared" si="49"/>
        <v/>
      </c>
      <c r="X31" s="101" t="str">
        <f t="shared" si="50"/>
        <v/>
      </c>
      <c r="Y31" s="38">
        <f t="shared" si="51"/>
        <v>-2756.5763084509808</v>
      </c>
      <c r="Z31" s="39">
        <f t="shared" si="52"/>
        <v>-1777.172705047519</v>
      </c>
      <c r="AA31" s="39">
        <f t="shared" si="53"/>
        <v>-2643.9484703276412</v>
      </c>
      <c r="AB31" s="39">
        <f t="shared" si="54"/>
        <v>-1769.6645542561689</v>
      </c>
      <c r="AC31" s="100" t="str">
        <f t="shared" si="55"/>
        <v/>
      </c>
      <c r="AD31" s="100" t="str">
        <f t="shared" si="56"/>
        <v/>
      </c>
      <c r="AE31" s="101" t="str">
        <f t="shared" si="57"/>
        <v/>
      </c>
      <c r="AF31" s="35"/>
      <c r="AG31" s="35"/>
      <c r="AH31" s="35"/>
    </row>
    <row r="32" spans="1:35" x14ac:dyDescent="0.4">
      <c r="A32" s="9">
        <v>16</v>
      </c>
      <c r="B32" s="5">
        <v>45307</v>
      </c>
      <c r="C32" s="79">
        <v>2</v>
      </c>
      <c r="D32" s="115">
        <v>0.61799999999999999</v>
      </c>
      <c r="E32" s="46">
        <v>1</v>
      </c>
      <c r="F32" s="46">
        <v>1</v>
      </c>
      <c r="G32" s="46">
        <v>1.3819999999999999</v>
      </c>
      <c r="H32" s="92"/>
      <c r="I32" s="92"/>
      <c r="J32" s="93"/>
      <c r="K32" s="18">
        <f t="shared" si="37"/>
        <v>90781.757873779075</v>
      </c>
      <c r="L32" s="18">
        <f t="shared" si="38"/>
        <v>96901.329060885444</v>
      </c>
      <c r="M32" s="18">
        <f t="shared" si="39"/>
        <v>88052.297223478206</v>
      </c>
      <c r="N32" s="18">
        <f t="shared" si="40"/>
        <v>97565.532935181414</v>
      </c>
      <c r="O32" s="97" t="str">
        <f t="shared" si="41"/>
        <v/>
      </c>
      <c r="P32" s="97" t="str">
        <f t="shared" si="42"/>
        <v/>
      </c>
      <c r="Q32" s="97" t="str">
        <f t="shared" si="43"/>
        <v/>
      </c>
      <c r="R32" s="38">
        <f t="shared" si="44"/>
        <v>2673.8790191974513</v>
      </c>
      <c r="S32" s="39">
        <f t="shared" si="45"/>
        <v>2822.3688075986051</v>
      </c>
      <c r="T32" s="39">
        <f t="shared" si="46"/>
        <v>2564.6300162178118</v>
      </c>
      <c r="U32" s="39">
        <f t="shared" si="47"/>
        <v>2810.4449408094811</v>
      </c>
      <c r="V32" s="100" t="str">
        <f t="shared" si="48"/>
        <v/>
      </c>
      <c r="W32" s="100" t="str">
        <f t="shared" si="49"/>
        <v/>
      </c>
      <c r="X32" s="101" t="str">
        <f t="shared" si="50"/>
        <v/>
      </c>
      <c r="Y32" s="38">
        <f t="shared" si="51"/>
        <v>1652.4572338640248</v>
      </c>
      <c r="Z32" s="39">
        <f t="shared" si="52"/>
        <v>2822.3688075986051</v>
      </c>
      <c r="AA32" s="39">
        <f t="shared" si="53"/>
        <v>2564.6300162178118</v>
      </c>
      <c r="AB32" s="39">
        <f t="shared" si="54"/>
        <v>3884.0349081987024</v>
      </c>
      <c r="AC32" s="100" t="str">
        <f t="shared" si="55"/>
        <v/>
      </c>
      <c r="AD32" s="100" t="str">
        <f t="shared" si="56"/>
        <v/>
      </c>
      <c r="AE32" s="101" t="str">
        <f t="shared" si="57"/>
        <v/>
      </c>
      <c r="AF32" s="35"/>
      <c r="AG32" s="35"/>
      <c r="AH32" s="35"/>
    </row>
    <row r="33" spans="1:34" x14ac:dyDescent="0.4">
      <c r="A33" s="9">
        <v>17</v>
      </c>
      <c r="B33" s="5">
        <v>45336</v>
      </c>
      <c r="C33" s="79">
        <v>2</v>
      </c>
      <c r="D33" s="116">
        <v>-1</v>
      </c>
      <c r="E33" s="46">
        <v>-0.61799999999999999</v>
      </c>
      <c r="F33" s="46">
        <v>-1</v>
      </c>
      <c r="G33" s="46">
        <v>-0.61799999999999999</v>
      </c>
      <c r="H33" s="92"/>
      <c r="I33" s="92"/>
      <c r="J33" s="93"/>
      <c r="K33" s="18">
        <f t="shared" si="37"/>
        <v>88058.305137565709</v>
      </c>
      <c r="L33" s="18">
        <f t="shared" si="38"/>
        <v>95104.778420096627</v>
      </c>
      <c r="M33" s="18">
        <f t="shared" si="39"/>
        <v>85410.728306773861</v>
      </c>
      <c r="N33" s="18">
        <f t="shared" si="40"/>
        <v>95756.667954563149</v>
      </c>
      <c r="O33" s="97" t="str">
        <f t="shared" si="41"/>
        <v/>
      </c>
      <c r="P33" s="97" t="str">
        <f t="shared" si="42"/>
        <v/>
      </c>
      <c r="Q33" s="97" t="str">
        <f t="shared" si="43"/>
        <v/>
      </c>
      <c r="R33" s="38">
        <f t="shared" si="44"/>
        <v>2723.4527362133722</v>
      </c>
      <c r="S33" s="39">
        <f t="shared" si="45"/>
        <v>2907.0398718265633</v>
      </c>
      <c r="T33" s="39">
        <f t="shared" si="46"/>
        <v>2641.5689167043461</v>
      </c>
      <c r="U33" s="39">
        <f t="shared" si="47"/>
        <v>2926.9659880554423</v>
      </c>
      <c r="V33" s="100" t="str">
        <f t="shared" si="48"/>
        <v/>
      </c>
      <c r="W33" s="100" t="str">
        <f t="shared" si="49"/>
        <v/>
      </c>
      <c r="X33" s="101" t="str">
        <f t="shared" si="50"/>
        <v/>
      </c>
      <c r="Y33" s="38">
        <f t="shared" si="51"/>
        <v>-2723.4527362133722</v>
      </c>
      <c r="Z33" s="39">
        <f t="shared" si="52"/>
        <v>-1796.5506407888161</v>
      </c>
      <c r="AA33" s="39">
        <f t="shared" si="53"/>
        <v>-2641.5689167043461</v>
      </c>
      <c r="AB33" s="39">
        <f t="shared" si="54"/>
        <v>-1808.8649806182634</v>
      </c>
      <c r="AC33" s="100" t="str">
        <f t="shared" si="55"/>
        <v/>
      </c>
      <c r="AD33" s="100" t="str">
        <f t="shared" si="56"/>
        <v/>
      </c>
      <c r="AE33" s="101" t="str">
        <f t="shared" si="57"/>
        <v/>
      </c>
      <c r="AF33" s="35"/>
      <c r="AG33" s="35"/>
      <c r="AH33" s="35"/>
    </row>
    <row r="34" spans="1:34" x14ac:dyDescent="0.4">
      <c r="A34" s="9">
        <v>18</v>
      </c>
      <c r="B34" s="5">
        <v>45344</v>
      </c>
      <c r="C34" s="79">
        <v>1</v>
      </c>
      <c r="D34" s="115">
        <v>0.61799999999999999</v>
      </c>
      <c r="E34" s="46">
        <v>0</v>
      </c>
      <c r="F34" s="46">
        <v>1</v>
      </c>
      <c r="G34" s="46">
        <v>0</v>
      </c>
      <c r="H34" s="92"/>
      <c r="I34" s="92"/>
      <c r="J34" s="93"/>
      <c r="K34" s="18">
        <f t="shared" si="37"/>
        <v>89690.906114816171</v>
      </c>
      <c r="L34" s="18">
        <f t="shared" si="38"/>
        <v>95104.778420096627</v>
      </c>
      <c r="M34" s="18">
        <f t="shared" si="39"/>
        <v>87973.050155977078</v>
      </c>
      <c r="N34" s="18">
        <f t="shared" si="40"/>
        <v>95756.667954563149</v>
      </c>
      <c r="O34" s="97" t="str">
        <f t="shared" si="41"/>
        <v/>
      </c>
      <c r="P34" s="97" t="str">
        <f t="shared" si="42"/>
        <v/>
      </c>
      <c r="Q34" s="97" t="str">
        <f t="shared" si="43"/>
        <v/>
      </c>
      <c r="R34" s="38">
        <f t="shared" si="44"/>
        <v>2641.749154126971</v>
      </c>
      <c r="S34" s="39">
        <f t="shared" si="45"/>
        <v>2853.1433526028986</v>
      </c>
      <c r="T34" s="39">
        <f t="shared" si="46"/>
        <v>2562.3218492032156</v>
      </c>
      <c r="U34" s="39">
        <f t="shared" si="47"/>
        <v>2872.7000386368945</v>
      </c>
      <c r="V34" s="100" t="str">
        <f t="shared" si="48"/>
        <v/>
      </c>
      <c r="W34" s="100" t="str">
        <f t="shared" si="49"/>
        <v/>
      </c>
      <c r="X34" s="101" t="str">
        <f t="shared" si="50"/>
        <v/>
      </c>
      <c r="Y34" s="38">
        <f t="shared" si="51"/>
        <v>1632.6009772504681</v>
      </c>
      <c r="Z34" s="39">
        <f t="shared" si="52"/>
        <v>0</v>
      </c>
      <c r="AA34" s="39">
        <f t="shared" si="53"/>
        <v>2562.3218492032156</v>
      </c>
      <c r="AB34" s="39">
        <f t="shared" si="54"/>
        <v>0</v>
      </c>
      <c r="AC34" s="100" t="str">
        <f t="shared" si="55"/>
        <v/>
      </c>
      <c r="AD34" s="100" t="str">
        <f t="shared" si="56"/>
        <v/>
      </c>
      <c r="AE34" s="101" t="str">
        <f t="shared" si="57"/>
        <v/>
      </c>
      <c r="AF34" s="35"/>
      <c r="AG34" s="35"/>
      <c r="AH34" s="35"/>
    </row>
    <row r="35" spans="1:34" x14ac:dyDescent="0.4">
      <c r="A35" s="9">
        <v>19</v>
      </c>
      <c r="B35" s="107">
        <v>45355</v>
      </c>
      <c r="C35" s="79">
        <v>1</v>
      </c>
      <c r="D35" s="109">
        <v>0.61799999999999999</v>
      </c>
      <c r="E35" s="46">
        <v>0</v>
      </c>
      <c r="F35" s="46">
        <v>1</v>
      </c>
      <c r="G35" s="46">
        <v>0</v>
      </c>
      <c r="H35" s="92"/>
      <c r="I35" s="92"/>
      <c r="J35" s="93"/>
      <c r="K35" s="18">
        <f t="shared" si="37"/>
        <v>91353.775514184861</v>
      </c>
      <c r="L35" s="18">
        <f t="shared" si="38"/>
        <v>95104.778420096627</v>
      </c>
      <c r="M35" s="18">
        <f t="shared" si="39"/>
        <v>90612.241660656393</v>
      </c>
      <c r="N35" s="18">
        <f t="shared" si="40"/>
        <v>95756.667954563149</v>
      </c>
      <c r="O35" s="97" t="str">
        <f t="shared" si="41"/>
        <v/>
      </c>
      <c r="P35" s="97" t="str">
        <f t="shared" si="42"/>
        <v/>
      </c>
      <c r="Q35" s="97" t="str">
        <f t="shared" si="43"/>
        <v/>
      </c>
      <c r="R35" s="38">
        <f t="shared" si="44"/>
        <v>2690.727183444485</v>
      </c>
      <c r="S35" s="39">
        <f t="shared" si="45"/>
        <v>2853.1433526028986</v>
      </c>
      <c r="T35" s="39">
        <f t="shared" si="46"/>
        <v>2639.1915046793124</v>
      </c>
      <c r="U35" s="39">
        <f t="shared" si="47"/>
        <v>2872.7000386368945</v>
      </c>
      <c r="V35" s="100" t="str">
        <f t="shared" si="48"/>
        <v/>
      </c>
      <c r="W35" s="100" t="str">
        <f t="shared" si="49"/>
        <v/>
      </c>
      <c r="X35" s="101" t="str">
        <f t="shared" si="50"/>
        <v/>
      </c>
      <c r="Y35" s="38">
        <f t="shared" si="51"/>
        <v>1662.8693993686918</v>
      </c>
      <c r="Z35" s="39">
        <f t="shared" si="52"/>
        <v>0</v>
      </c>
      <c r="AA35" s="39">
        <f t="shared" si="53"/>
        <v>2639.1915046793124</v>
      </c>
      <c r="AB35" s="39">
        <f t="shared" si="54"/>
        <v>0</v>
      </c>
      <c r="AC35" s="100" t="str">
        <f t="shared" si="55"/>
        <v/>
      </c>
      <c r="AD35" s="100" t="str">
        <f t="shared" si="56"/>
        <v/>
      </c>
      <c r="AE35" s="101" t="str">
        <f t="shared" si="57"/>
        <v/>
      </c>
      <c r="AF35" s="35"/>
      <c r="AG35" s="35"/>
      <c r="AH35" s="35"/>
    </row>
    <row r="36" spans="1:34" x14ac:dyDescent="0.4">
      <c r="A36" s="9">
        <v>20</v>
      </c>
      <c r="B36" s="107">
        <v>45413</v>
      </c>
      <c r="C36" s="79">
        <v>2</v>
      </c>
      <c r="D36" s="110">
        <v>-1</v>
      </c>
      <c r="E36" s="46">
        <v>-0.61799999999999999</v>
      </c>
      <c r="F36" s="46">
        <v>-1</v>
      </c>
      <c r="G36" s="46">
        <v>-0.61799999999999999</v>
      </c>
      <c r="H36" s="92"/>
      <c r="I36" s="92"/>
      <c r="J36" s="93"/>
      <c r="K36" s="18">
        <f t="shared" si="37"/>
        <v>88613.162248759312</v>
      </c>
      <c r="L36" s="18">
        <f t="shared" si="38"/>
        <v>93341.535828188033</v>
      </c>
      <c r="M36" s="18">
        <f t="shared" si="39"/>
        <v>87893.874410836695</v>
      </c>
      <c r="N36" s="18">
        <f t="shared" si="40"/>
        <v>93981.339330685543</v>
      </c>
      <c r="O36" s="97" t="str">
        <f t="shared" si="41"/>
        <v/>
      </c>
      <c r="P36" s="97" t="str">
        <f t="shared" si="42"/>
        <v/>
      </c>
      <c r="Q36" s="97" t="str">
        <f t="shared" si="43"/>
        <v/>
      </c>
      <c r="R36" s="38">
        <f t="shared" si="44"/>
        <v>2740.6132654255457</v>
      </c>
      <c r="S36" s="39">
        <f t="shared" si="45"/>
        <v>2853.1433526028986</v>
      </c>
      <c r="T36" s="39">
        <f t="shared" si="46"/>
        <v>2718.3672498196916</v>
      </c>
      <c r="U36" s="39">
        <f t="shared" si="47"/>
        <v>2872.7000386368945</v>
      </c>
      <c r="V36" s="100" t="str">
        <f t="shared" si="48"/>
        <v/>
      </c>
      <c r="W36" s="100" t="str">
        <f t="shared" si="49"/>
        <v/>
      </c>
      <c r="X36" s="101" t="str">
        <f t="shared" si="50"/>
        <v/>
      </c>
      <c r="Y36" s="38">
        <f t="shared" si="51"/>
        <v>-2740.6132654255457</v>
      </c>
      <c r="Z36" s="39">
        <f t="shared" si="52"/>
        <v>-1763.2425919085913</v>
      </c>
      <c r="AA36" s="39">
        <f t="shared" si="53"/>
        <v>-2718.3672498196916</v>
      </c>
      <c r="AB36" s="39">
        <f t="shared" si="54"/>
        <v>-1775.3286238776009</v>
      </c>
      <c r="AC36" s="100" t="str">
        <f t="shared" si="55"/>
        <v/>
      </c>
      <c r="AD36" s="100" t="str">
        <f t="shared" si="56"/>
        <v/>
      </c>
      <c r="AE36" s="101" t="str">
        <f t="shared" si="57"/>
        <v/>
      </c>
      <c r="AF36" s="35"/>
      <c r="AG36" s="35"/>
      <c r="AH36" s="35"/>
    </row>
    <row r="37" spans="1:34" x14ac:dyDescent="0.4">
      <c r="A37" s="9">
        <v>21</v>
      </c>
      <c r="B37" s="107">
        <v>45440</v>
      </c>
      <c r="C37" s="79">
        <v>1</v>
      </c>
      <c r="D37" s="110">
        <v>-1</v>
      </c>
      <c r="E37" s="46">
        <v>-0.61799999999999999</v>
      </c>
      <c r="F37" s="46">
        <v>-1</v>
      </c>
      <c r="G37" s="46">
        <v>-0.61799999999999999</v>
      </c>
      <c r="H37" s="92"/>
      <c r="I37" s="92"/>
      <c r="J37" s="93"/>
      <c r="K37" s="18">
        <f t="shared" si="37"/>
        <v>85954.767381296537</v>
      </c>
      <c r="L37" s="18">
        <f t="shared" si="38"/>
        <v>91610.983753933426</v>
      </c>
      <c r="M37" s="18">
        <f t="shared" si="39"/>
        <v>85257.058178511594</v>
      </c>
      <c r="N37" s="18">
        <f t="shared" si="40"/>
        <v>92238.925299494629</v>
      </c>
      <c r="O37" s="97" t="str">
        <f t="shared" si="41"/>
        <v/>
      </c>
      <c r="P37" s="97" t="str">
        <f t="shared" si="42"/>
        <v/>
      </c>
      <c r="Q37" s="97" t="str">
        <f t="shared" si="43"/>
        <v/>
      </c>
      <c r="R37" s="38">
        <f t="shared" si="44"/>
        <v>2658.3948674627791</v>
      </c>
      <c r="S37" s="39">
        <f t="shared" si="45"/>
        <v>2800.246074845641</v>
      </c>
      <c r="T37" s="39">
        <f t="shared" si="46"/>
        <v>2636.8162323251008</v>
      </c>
      <c r="U37" s="39">
        <f t="shared" si="47"/>
        <v>2819.4401799205662</v>
      </c>
      <c r="V37" s="100" t="str">
        <f t="shared" si="48"/>
        <v/>
      </c>
      <c r="W37" s="100" t="str">
        <f t="shared" si="49"/>
        <v/>
      </c>
      <c r="X37" s="101" t="str">
        <f t="shared" si="50"/>
        <v/>
      </c>
      <c r="Y37" s="38">
        <f t="shared" si="51"/>
        <v>-2658.3948674627791</v>
      </c>
      <c r="Z37" s="39">
        <f t="shared" si="52"/>
        <v>-1730.5520742546062</v>
      </c>
      <c r="AA37" s="39">
        <f t="shared" si="53"/>
        <v>-2636.8162323251008</v>
      </c>
      <c r="AB37" s="39">
        <f t="shared" si="54"/>
        <v>-1742.4140311909098</v>
      </c>
      <c r="AC37" s="100" t="str">
        <f t="shared" si="55"/>
        <v/>
      </c>
      <c r="AD37" s="100" t="str">
        <f t="shared" si="56"/>
        <v/>
      </c>
      <c r="AE37" s="101" t="str">
        <f t="shared" si="57"/>
        <v/>
      </c>
      <c r="AF37" s="35"/>
      <c r="AG37" s="35"/>
      <c r="AH37" s="35"/>
    </row>
    <row r="38" spans="1:34" x14ac:dyDescent="0.4">
      <c r="A38" s="9">
        <v>22</v>
      </c>
      <c r="B38" s="5"/>
      <c r="C38" s="79"/>
      <c r="D38" s="45"/>
      <c r="E38" s="46"/>
      <c r="F38" s="46"/>
      <c r="G38" s="46"/>
      <c r="H38" s="92"/>
      <c r="I38" s="92"/>
      <c r="J38" s="93"/>
      <c r="K38" s="18" t="str">
        <f t="shared" si="37"/>
        <v/>
      </c>
      <c r="L38" s="18" t="str">
        <f t="shared" si="38"/>
        <v/>
      </c>
      <c r="M38" s="18" t="str">
        <f t="shared" si="39"/>
        <v/>
      </c>
      <c r="N38" s="18" t="str">
        <f t="shared" si="40"/>
        <v/>
      </c>
      <c r="O38" s="97" t="str">
        <f t="shared" si="41"/>
        <v/>
      </c>
      <c r="P38" s="97" t="str">
        <f t="shared" si="42"/>
        <v/>
      </c>
      <c r="Q38" s="97" t="str">
        <f t="shared" si="43"/>
        <v/>
      </c>
      <c r="R38" s="38">
        <f t="shared" si="44"/>
        <v>2578.6430214388961</v>
      </c>
      <c r="S38" s="39">
        <f t="shared" si="45"/>
        <v>2748.3295126180028</v>
      </c>
      <c r="T38" s="39">
        <f t="shared" si="46"/>
        <v>2557.7117453553478</v>
      </c>
      <c r="U38" s="39">
        <f t="shared" si="47"/>
        <v>2767.1677589848387</v>
      </c>
      <c r="V38" s="100" t="str">
        <f t="shared" si="48"/>
        <v/>
      </c>
      <c r="W38" s="100" t="str">
        <f t="shared" si="49"/>
        <v/>
      </c>
      <c r="X38" s="101" t="str">
        <f t="shared" si="50"/>
        <v/>
      </c>
      <c r="Y38" s="38" t="str">
        <f t="shared" si="51"/>
        <v/>
      </c>
      <c r="Z38" s="39" t="str">
        <f t="shared" si="52"/>
        <v/>
      </c>
      <c r="AA38" s="39" t="str">
        <f t="shared" si="53"/>
        <v/>
      </c>
      <c r="AB38" s="39" t="str">
        <f t="shared" si="54"/>
        <v/>
      </c>
      <c r="AC38" s="100" t="str">
        <f t="shared" si="55"/>
        <v/>
      </c>
      <c r="AD38" s="100" t="str">
        <f t="shared" si="56"/>
        <v/>
      </c>
      <c r="AE38" s="101" t="str">
        <f t="shared" si="57"/>
        <v/>
      </c>
      <c r="AF38" s="35"/>
      <c r="AG38" s="35"/>
      <c r="AH38" s="35"/>
    </row>
    <row r="39" spans="1:34" x14ac:dyDescent="0.4">
      <c r="A39" s="9">
        <v>23</v>
      </c>
      <c r="B39" s="5"/>
      <c r="C39" s="79"/>
      <c r="D39" s="45"/>
      <c r="E39" s="46"/>
      <c r="F39" s="46"/>
      <c r="G39" s="46"/>
      <c r="H39" s="92"/>
      <c r="I39" s="92"/>
      <c r="J39" s="93"/>
      <c r="K39" s="18" t="str">
        <f t="shared" si="37"/>
        <v/>
      </c>
      <c r="L39" s="18" t="str">
        <f t="shared" si="38"/>
        <v/>
      </c>
      <c r="M39" s="18" t="str">
        <f t="shared" si="39"/>
        <v/>
      </c>
      <c r="N39" s="18" t="str">
        <f t="shared" si="40"/>
        <v/>
      </c>
      <c r="O39" s="97" t="str">
        <f t="shared" si="41"/>
        <v/>
      </c>
      <c r="P39" s="97" t="str">
        <f t="shared" si="42"/>
        <v/>
      </c>
      <c r="Q39" s="97" t="str">
        <f t="shared" si="43"/>
        <v/>
      </c>
      <c r="R39" s="38" t="str">
        <f t="shared" si="44"/>
        <v/>
      </c>
      <c r="S39" s="39" t="str">
        <f t="shared" si="45"/>
        <v/>
      </c>
      <c r="T39" s="39" t="str">
        <f t="shared" si="46"/>
        <v/>
      </c>
      <c r="U39" s="39" t="str">
        <f t="shared" si="47"/>
        <v/>
      </c>
      <c r="V39" s="100" t="str">
        <f t="shared" si="48"/>
        <v/>
      </c>
      <c r="W39" s="100" t="str">
        <f t="shared" si="49"/>
        <v/>
      </c>
      <c r="X39" s="101" t="str">
        <f t="shared" si="50"/>
        <v/>
      </c>
      <c r="Y39" s="38" t="str">
        <f t="shared" si="51"/>
        <v/>
      </c>
      <c r="Z39" s="39" t="str">
        <f t="shared" si="52"/>
        <v/>
      </c>
      <c r="AA39" s="39" t="str">
        <f t="shared" si="53"/>
        <v/>
      </c>
      <c r="AB39" s="39" t="str">
        <f t="shared" si="54"/>
        <v/>
      </c>
      <c r="AC39" s="100" t="str">
        <f t="shared" si="55"/>
        <v/>
      </c>
      <c r="AD39" s="100" t="str">
        <f t="shared" si="56"/>
        <v/>
      </c>
      <c r="AE39" s="101" t="str">
        <f t="shared" si="57"/>
        <v/>
      </c>
      <c r="AF39" s="35"/>
      <c r="AG39" s="35"/>
      <c r="AH39" s="35"/>
    </row>
    <row r="40" spans="1:34" x14ac:dyDescent="0.4">
      <c r="A40" s="9">
        <v>24</v>
      </c>
      <c r="B40" s="5"/>
      <c r="C40" s="79"/>
      <c r="D40" s="45"/>
      <c r="E40" s="46"/>
      <c r="F40" s="46"/>
      <c r="G40" s="46"/>
      <c r="H40" s="92"/>
      <c r="I40" s="92"/>
      <c r="J40" s="93"/>
      <c r="K40" s="18" t="str">
        <f t="shared" si="37"/>
        <v/>
      </c>
      <c r="L40" s="18" t="str">
        <f t="shared" si="38"/>
        <v/>
      </c>
      <c r="M40" s="18" t="str">
        <f t="shared" si="39"/>
        <v/>
      </c>
      <c r="N40" s="18" t="str">
        <f t="shared" si="40"/>
        <v/>
      </c>
      <c r="O40" s="97" t="str">
        <f t="shared" si="41"/>
        <v/>
      </c>
      <c r="P40" s="97" t="str">
        <f t="shared" si="42"/>
        <v/>
      </c>
      <c r="Q40" s="97" t="str">
        <f t="shared" si="43"/>
        <v/>
      </c>
      <c r="R40" s="38" t="str">
        <f t="shared" si="44"/>
        <v/>
      </c>
      <c r="S40" s="39" t="str">
        <f t="shared" si="45"/>
        <v/>
      </c>
      <c r="T40" s="39" t="str">
        <f t="shared" si="46"/>
        <v/>
      </c>
      <c r="U40" s="39" t="str">
        <f t="shared" si="47"/>
        <v/>
      </c>
      <c r="V40" s="100" t="str">
        <f t="shared" si="48"/>
        <v/>
      </c>
      <c r="W40" s="100" t="str">
        <f t="shared" si="49"/>
        <v/>
      </c>
      <c r="X40" s="101" t="str">
        <f t="shared" si="50"/>
        <v/>
      </c>
      <c r="Y40" s="38" t="str">
        <f t="shared" si="51"/>
        <v/>
      </c>
      <c r="Z40" s="39" t="str">
        <f t="shared" si="52"/>
        <v/>
      </c>
      <c r="AA40" s="39" t="str">
        <f t="shared" si="53"/>
        <v/>
      </c>
      <c r="AB40" s="39" t="str">
        <f t="shared" si="54"/>
        <v/>
      </c>
      <c r="AC40" s="100" t="str">
        <f t="shared" si="55"/>
        <v/>
      </c>
      <c r="AD40" s="100" t="str">
        <f t="shared" si="56"/>
        <v/>
      </c>
      <c r="AE40" s="101" t="str">
        <f t="shared" si="57"/>
        <v/>
      </c>
      <c r="AF40" s="35"/>
      <c r="AG40" s="35"/>
      <c r="AH40" s="35"/>
    </row>
    <row r="41" spans="1:34" x14ac:dyDescent="0.4">
      <c r="A41" s="9">
        <v>25</v>
      </c>
      <c r="B41" s="5"/>
      <c r="C41" s="79"/>
      <c r="D41" s="45"/>
      <c r="E41" s="46"/>
      <c r="F41" s="46"/>
      <c r="G41" s="46"/>
      <c r="H41" s="92"/>
      <c r="I41" s="92"/>
      <c r="J41" s="93"/>
      <c r="K41" s="18" t="str">
        <f t="shared" si="37"/>
        <v/>
      </c>
      <c r="L41" s="18" t="str">
        <f t="shared" si="38"/>
        <v/>
      </c>
      <c r="M41" s="18" t="str">
        <f t="shared" si="39"/>
        <v/>
      </c>
      <c r="N41" s="18" t="str">
        <f t="shared" si="40"/>
        <v/>
      </c>
      <c r="O41" s="97" t="str">
        <f t="shared" si="41"/>
        <v/>
      </c>
      <c r="P41" s="97" t="str">
        <f t="shared" si="42"/>
        <v/>
      </c>
      <c r="Q41" s="97" t="str">
        <f t="shared" si="43"/>
        <v/>
      </c>
      <c r="R41" s="38" t="str">
        <f t="shared" si="44"/>
        <v/>
      </c>
      <c r="S41" s="39" t="str">
        <f t="shared" si="45"/>
        <v/>
      </c>
      <c r="T41" s="39" t="str">
        <f t="shared" si="46"/>
        <v/>
      </c>
      <c r="U41" s="39" t="str">
        <f t="shared" si="47"/>
        <v/>
      </c>
      <c r="V41" s="100" t="str">
        <f t="shared" si="48"/>
        <v/>
      </c>
      <c r="W41" s="100" t="str">
        <f t="shared" si="49"/>
        <v/>
      </c>
      <c r="X41" s="101" t="str">
        <f t="shared" si="50"/>
        <v/>
      </c>
      <c r="Y41" s="38" t="str">
        <f t="shared" si="51"/>
        <v/>
      </c>
      <c r="Z41" s="39" t="str">
        <f t="shared" si="52"/>
        <v/>
      </c>
      <c r="AA41" s="39" t="str">
        <f t="shared" si="53"/>
        <v/>
      </c>
      <c r="AB41" s="39" t="str">
        <f t="shared" si="54"/>
        <v/>
      </c>
      <c r="AC41" s="100" t="str">
        <f t="shared" si="55"/>
        <v/>
      </c>
      <c r="AD41" s="100" t="str">
        <f t="shared" si="56"/>
        <v/>
      </c>
      <c r="AE41" s="101" t="str">
        <f t="shared" si="57"/>
        <v/>
      </c>
      <c r="AF41" s="35"/>
      <c r="AG41" s="35"/>
      <c r="AH41" s="35"/>
    </row>
    <row r="42" spans="1:34" x14ac:dyDescent="0.4">
      <c r="A42" s="9">
        <v>26</v>
      </c>
      <c r="B42" s="5"/>
      <c r="C42" s="79"/>
      <c r="D42" s="45"/>
      <c r="E42" s="46"/>
      <c r="F42" s="46"/>
      <c r="G42" s="46"/>
      <c r="H42" s="92"/>
      <c r="I42" s="92"/>
      <c r="J42" s="93"/>
      <c r="K42" s="18" t="str">
        <f t="shared" si="37"/>
        <v/>
      </c>
      <c r="L42" s="18" t="str">
        <f t="shared" si="38"/>
        <v/>
      </c>
      <c r="M42" s="18" t="str">
        <f t="shared" si="39"/>
        <v/>
      </c>
      <c r="N42" s="18" t="str">
        <f t="shared" si="40"/>
        <v/>
      </c>
      <c r="O42" s="97" t="str">
        <f t="shared" si="41"/>
        <v/>
      </c>
      <c r="P42" s="97" t="str">
        <f t="shared" si="42"/>
        <v/>
      </c>
      <c r="Q42" s="97" t="str">
        <f t="shared" si="43"/>
        <v/>
      </c>
      <c r="R42" s="38" t="str">
        <f t="shared" si="44"/>
        <v/>
      </c>
      <c r="S42" s="39" t="str">
        <f t="shared" si="45"/>
        <v/>
      </c>
      <c r="T42" s="39" t="str">
        <f t="shared" si="46"/>
        <v/>
      </c>
      <c r="U42" s="39" t="str">
        <f t="shared" si="47"/>
        <v/>
      </c>
      <c r="V42" s="100" t="str">
        <f t="shared" si="48"/>
        <v/>
      </c>
      <c r="W42" s="100" t="str">
        <f t="shared" si="49"/>
        <v/>
      </c>
      <c r="X42" s="101" t="str">
        <f t="shared" si="50"/>
        <v/>
      </c>
      <c r="Y42" s="38" t="str">
        <f t="shared" si="51"/>
        <v/>
      </c>
      <c r="Z42" s="39" t="str">
        <f t="shared" si="52"/>
        <v/>
      </c>
      <c r="AA42" s="39" t="str">
        <f t="shared" si="53"/>
        <v/>
      </c>
      <c r="AB42" s="39" t="str">
        <f t="shared" si="54"/>
        <v/>
      </c>
      <c r="AC42" s="100" t="str">
        <f t="shared" si="55"/>
        <v/>
      </c>
      <c r="AD42" s="100" t="str">
        <f t="shared" si="56"/>
        <v/>
      </c>
      <c r="AE42" s="101" t="str">
        <f t="shared" si="57"/>
        <v/>
      </c>
      <c r="AF42" s="35"/>
      <c r="AG42" s="35"/>
      <c r="AH42" s="35"/>
    </row>
    <row r="43" spans="1:34" x14ac:dyDescent="0.4">
      <c r="A43" s="9">
        <v>27</v>
      </c>
      <c r="B43" s="5"/>
      <c r="C43" s="79"/>
      <c r="D43" s="45"/>
      <c r="E43" s="46"/>
      <c r="F43" s="46"/>
      <c r="G43" s="46"/>
      <c r="H43" s="92"/>
      <c r="I43" s="92"/>
      <c r="J43" s="93"/>
      <c r="K43" s="18" t="str">
        <f t="shared" si="37"/>
        <v/>
      </c>
      <c r="L43" s="18" t="str">
        <f t="shared" si="38"/>
        <v/>
      </c>
      <c r="M43" s="18" t="str">
        <f t="shared" si="39"/>
        <v/>
      </c>
      <c r="N43" s="18" t="str">
        <f t="shared" si="40"/>
        <v/>
      </c>
      <c r="O43" s="97" t="str">
        <f t="shared" si="41"/>
        <v/>
      </c>
      <c r="P43" s="97" t="str">
        <f t="shared" si="42"/>
        <v/>
      </c>
      <c r="Q43" s="97" t="str">
        <f t="shared" si="43"/>
        <v/>
      </c>
      <c r="R43" s="38" t="str">
        <f t="shared" si="44"/>
        <v/>
      </c>
      <c r="S43" s="39" t="str">
        <f t="shared" si="45"/>
        <v/>
      </c>
      <c r="T43" s="39" t="str">
        <f t="shared" si="46"/>
        <v/>
      </c>
      <c r="U43" s="39" t="str">
        <f t="shared" si="47"/>
        <v/>
      </c>
      <c r="V43" s="100" t="str">
        <f t="shared" si="48"/>
        <v/>
      </c>
      <c r="W43" s="100" t="str">
        <f t="shared" si="49"/>
        <v/>
      </c>
      <c r="X43" s="101" t="str">
        <f t="shared" si="50"/>
        <v/>
      </c>
      <c r="Y43" s="38" t="str">
        <f t="shared" si="51"/>
        <v/>
      </c>
      <c r="Z43" s="39" t="str">
        <f t="shared" si="52"/>
        <v/>
      </c>
      <c r="AA43" s="39" t="str">
        <f t="shared" si="53"/>
        <v/>
      </c>
      <c r="AB43" s="39" t="str">
        <f t="shared" si="54"/>
        <v/>
      </c>
      <c r="AC43" s="100" t="str">
        <f t="shared" si="55"/>
        <v/>
      </c>
      <c r="AD43" s="100" t="str">
        <f t="shared" si="56"/>
        <v/>
      </c>
      <c r="AE43" s="101" t="str">
        <f t="shared" si="57"/>
        <v/>
      </c>
      <c r="AF43" s="35"/>
      <c r="AG43" s="35"/>
      <c r="AH43" s="35"/>
    </row>
    <row r="44" spans="1:34" x14ac:dyDescent="0.4">
      <c r="A44" s="9">
        <v>28</v>
      </c>
      <c r="B44" s="5"/>
      <c r="C44" s="79"/>
      <c r="D44" s="45"/>
      <c r="E44" s="46"/>
      <c r="F44" s="46"/>
      <c r="G44" s="46"/>
      <c r="H44" s="92"/>
      <c r="I44" s="92"/>
      <c r="J44" s="93"/>
      <c r="K44" s="18" t="str">
        <f t="shared" si="37"/>
        <v/>
      </c>
      <c r="L44" s="18" t="str">
        <f t="shared" si="38"/>
        <v/>
      </c>
      <c r="M44" s="18" t="str">
        <f t="shared" si="39"/>
        <v/>
      </c>
      <c r="N44" s="18" t="str">
        <f t="shared" si="40"/>
        <v/>
      </c>
      <c r="O44" s="97" t="str">
        <f t="shared" si="41"/>
        <v/>
      </c>
      <c r="P44" s="97" t="str">
        <f t="shared" si="42"/>
        <v/>
      </c>
      <c r="Q44" s="97" t="str">
        <f t="shared" si="43"/>
        <v/>
      </c>
      <c r="R44" s="38" t="str">
        <f t="shared" si="44"/>
        <v/>
      </c>
      <c r="S44" s="39" t="str">
        <f t="shared" si="45"/>
        <v/>
      </c>
      <c r="T44" s="39" t="str">
        <f t="shared" si="46"/>
        <v/>
      </c>
      <c r="U44" s="39" t="str">
        <f t="shared" si="47"/>
        <v/>
      </c>
      <c r="V44" s="100" t="str">
        <f t="shared" si="48"/>
        <v/>
      </c>
      <c r="W44" s="100" t="str">
        <f t="shared" si="49"/>
        <v/>
      </c>
      <c r="X44" s="101" t="str">
        <f t="shared" si="50"/>
        <v/>
      </c>
      <c r="Y44" s="38" t="str">
        <f t="shared" si="51"/>
        <v/>
      </c>
      <c r="Z44" s="39" t="str">
        <f t="shared" si="52"/>
        <v/>
      </c>
      <c r="AA44" s="39" t="str">
        <f t="shared" si="53"/>
        <v/>
      </c>
      <c r="AB44" s="39" t="str">
        <f t="shared" si="54"/>
        <v/>
      </c>
      <c r="AC44" s="100" t="str">
        <f t="shared" si="55"/>
        <v/>
      </c>
      <c r="AD44" s="100" t="str">
        <f t="shared" si="56"/>
        <v/>
      </c>
      <c r="AE44" s="101" t="str">
        <f t="shared" si="57"/>
        <v/>
      </c>
      <c r="AF44" s="35"/>
      <c r="AG44" s="35"/>
      <c r="AH44" s="35"/>
    </row>
    <row r="45" spans="1:34" x14ac:dyDescent="0.4">
      <c r="A45" s="9">
        <v>29</v>
      </c>
      <c r="B45" s="5"/>
      <c r="C45" s="79"/>
      <c r="D45" s="45"/>
      <c r="E45" s="46"/>
      <c r="F45" s="46"/>
      <c r="G45" s="46"/>
      <c r="H45" s="92"/>
      <c r="I45" s="92"/>
      <c r="J45" s="93"/>
      <c r="K45" s="18" t="str">
        <f t="shared" si="37"/>
        <v/>
      </c>
      <c r="L45" s="18" t="str">
        <f t="shared" si="38"/>
        <v/>
      </c>
      <c r="M45" s="18" t="str">
        <f t="shared" si="39"/>
        <v/>
      </c>
      <c r="N45" s="18" t="str">
        <f t="shared" si="40"/>
        <v/>
      </c>
      <c r="O45" s="97" t="str">
        <f t="shared" si="41"/>
        <v/>
      </c>
      <c r="P45" s="97" t="str">
        <f t="shared" si="42"/>
        <v/>
      </c>
      <c r="Q45" s="97" t="str">
        <f t="shared" si="43"/>
        <v/>
      </c>
      <c r="R45" s="38" t="str">
        <f t="shared" si="44"/>
        <v/>
      </c>
      <c r="S45" s="39" t="str">
        <f t="shared" si="45"/>
        <v/>
      </c>
      <c r="T45" s="39" t="str">
        <f t="shared" si="46"/>
        <v/>
      </c>
      <c r="U45" s="39" t="str">
        <f t="shared" si="47"/>
        <v/>
      </c>
      <c r="V45" s="100" t="str">
        <f t="shared" si="48"/>
        <v/>
      </c>
      <c r="W45" s="100" t="str">
        <f t="shared" si="49"/>
        <v/>
      </c>
      <c r="X45" s="101" t="str">
        <f t="shared" si="50"/>
        <v/>
      </c>
      <c r="Y45" s="38" t="str">
        <f t="shared" si="51"/>
        <v/>
      </c>
      <c r="Z45" s="39" t="str">
        <f t="shared" si="52"/>
        <v/>
      </c>
      <c r="AA45" s="39" t="str">
        <f t="shared" si="53"/>
        <v/>
      </c>
      <c r="AB45" s="39" t="str">
        <f t="shared" si="54"/>
        <v/>
      </c>
      <c r="AC45" s="100" t="str">
        <f t="shared" si="55"/>
        <v/>
      </c>
      <c r="AD45" s="100" t="str">
        <f t="shared" si="56"/>
        <v/>
      </c>
      <c r="AE45" s="101" t="str">
        <f t="shared" si="57"/>
        <v/>
      </c>
      <c r="AF45" s="35"/>
      <c r="AG45" s="35"/>
      <c r="AH45" s="35"/>
    </row>
    <row r="46" spans="1:34" x14ac:dyDescent="0.4">
      <c r="A46" s="9">
        <v>30</v>
      </c>
      <c r="B46" s="5"/>
      <c r="C46" s="79"/>
      <c r="D46" s="45"/>
      <c r="E46" s="46"/>
      <c r="F46" s="46"/>
      <c r="G46" s="46"/>
      <c r="H46" s="92"/>
      <c r="I46" s="92"/>
      <c r="J46" s="93"/>
      <c r="K46" s="18" t="str">
        <f t="shared" si="37"/>
        <v/>
      </c>
      <c r="L46" s="18" t="str">
        <f t="shared" si="38"/>
        <v/>
      </c>
      <c r="M46" s="18" t="str">
        <f t="shared" si="39"/>
        <v/>
      </c>
      <c r="N46" s="18" t="str">
        <f t="shared" si="40"/>
        <v/>
      </c>
      <c r="O46" s="97" t="str">
        <f t="shared" si="41"/>
        <v/>
      </c>
      <c r="P46" s="97" t="str">
        <f t="shared" si="42"/>
        <v/>
      </c>
      <c r="Q46" s="97" t="str">
        <f t="shared" si="43"/>
        <v/>
      </c>
      <c r="R46" s="38" t="str">
        <f t="shared" si="44"/>
        <v/>
      </c>
      <c r="S46" s="39" t="str">
        <f t="shared" si="45"/>
        <v/>
      </c>
      <c r="T46" s="39" t="str">
        <f t="shared" si="46"/>
        <v/>
      </c>
      <c r="U46" s="39" t="str">
        <f t="shared" si="47"/>
        <v/>
      </c>
      <c r="V46" s="100" t="str">
        <f t="shared" si="48"/>
        <v/>
      </c>
      <c r="W46" s="100" t="str">
        <f t="shared" si="49"/>
        <v/>
      </c>
      <c r="X46" s="101" t="str">
        <f t="shared" si="50"/>
        <v/>
      </c>
      <c r="Y46" s="38" t="str">
        <f t="shared" si="51"/>
        <v/>
      </c>
      <c r="Z46" s="39" t="str">
        <f t="shared" si="52"/>
        <v/>
      </c>
      <c r="AA46" s="39" t="str">
        <f t="shared" si="53"/>
        <v/>
      </c>
      <c r="AB46" s="39" t="str">
        <f t="shared" si="54"/>
        <v/>
      </c>
      <c r="AC46" s="100" t="str">
        <f t="shared" si="55"/>
        <v/>
      </c>
      <c r="AD46" s="100" t="str">
        <f t="shared" si="56"/>
        <v/>
      </c>
      <c r="AE46" s="101" t="str">
        <f t="shared" si="57"/>
        <v/>
      </c>
      <c r="AF46" s="35"/>
      <c r="AG46" s="35"/>
      <c r="AH46" s="35"/>
    </row>
    <row r="47" spans="1:34" x14ac:dyDescent="0.4">
      <c r="A47" s="9">
        <v>31</v>
      </c>
      <c r="B47" s="5"/>
      <c r="C47" s="79"/>
      <c r="D47" s="45"/>
      <c r="E47" s="46"/>
      <c r="F47" s="46"/>
      <c r="G47" s="46"/>
      <c r="H47" s="92"/>
      <c r="I47" s="92"/>
      <c r="J47" s="93"/>
      <c r="K47" s="18" t="str">
        <f t="shared" si="37"/>
        <v/>
      </c>
      <c r="L47" s="18" t="str">
        <f t="shared" si="38"/>
        <v/>
      </c>
      <c r="M47" s="18" t="str">
        <f t="shared" si="39"/>
        <v/>
      </c>
      <c r="N47" s="18" t="str">
        <f t="shared" si="40"/>
        <v/>
      </c>
      <c r="O47" s="97" t="str">
        <f t="shared" si="41"/>
        <v/>
      </c>
      <c r="P47" s="97" t="str">
        <f t="shared" si="42"/>
        <v/>
      </c>
      <c r="Q47" s="97" t="str">
        <f t="shared" si="43"/>
        <v/>
      </c>
      <c r="R47" s="38" t="str">
        <f t="shared" si="44"/>
        <v/>
      </c>
      <c r="S47" s="39" t="str">
        <f t="shared" si="45"/>
        <v/>
      </c>
      <c r="T47" s="39" t="str">
        <f t="shared" si="46"/>
        <v/>
      </c>
      <c r="U47" s="39" t="str">
        <f t="shared" si="47"/>
        <v/>
      </c>
      <c r="V47" s="100" t="str">
        <f t="shared" si="48"/>
        <v/>
      </c>
      <c r="W47" s="100" t="str">
        <f t="shared" si="49"/>
        <v/>
      </c>
      <c r="X47" s="101" t="str">
        <f t="shared" si="50"/>
        <v/>
      </c>
      <c r="Y47" s="38" t="str">
        <f t="shared" si="51"/>
        <v/>
      </c>
      <c r="Z47" s="39" t="str">
        <f t="shared" si="52"/>
        <v/>
      </c>
      <c r="AA47" s="39" t="str">
        <f t="shared" si="53"/>
        <v/>
      </c>
      <c r="AB47" s="39" t="str">
        <f t="shared" si="54"/>
        <v/>
      </c>
      <c r="AC47" s="100" t="str">
        <f t="shared" si="55"/>
        <v/>
      </c>
      <c r="AD47" s="100" t="str">
        <f t="shared" si="56"/>
        <v/>
      </c>
      <c r="AE47" s="101" t="str">
        <f t="shared" si="57"/>
        <v/>
      </c>
      <c r="AF47" s="35"/>
      <c r="AG47" s="35"/>
      <c r="AH47" s="35"/>
    </row>
    <row r="48" spans="1:34" x14ac:dyDescent="0.4">
      <c r="A48" s="9">
        <v>32</v>
      </c>
      <c r="B48" s="5"/>
      <c r="C48" s="79"/>
      <c r="D48" s="45"/>
      <c r="E48" s="46"/>
      <c r="F48" s="46"/>
      <c r="G48" s="46"/>
      <c r="H48" s="92"/>
      <c r="I48" s="92"/>
      <c r="J48" s="93"/>
      <c r="K48" s="18" t="str">
        <f t="shared" si="37"/>
        <v/>
      </c>
      <c r="L48" s="18" t="str">
        <f t="shared" si="38"/>
        <v/>
      </c>
      <c r="M48" s="18" t="str">
        <f t="shared" si="39"/>
        <v/>
      </c>
      <c r="N48" s="18" t="str">
        <f t="shared" si="40"/>
        <v/>
      </c>
      <c r="O48" s="97" t="str">
        <f t="shared" si="41"/>
        <v/>
      </c>
      <c r="P48" s="97" t="str">
        <f t="shared" si="42"/>
        <v/>
      </c>
      <c r="Q48" s="97" t="str">
        <f t="shared" si="43"/>
        <v/>
      </c>
      <c r="R48" s="38" t="str">
        <f t="shared" si="44"/>
        <v/>
      </c>
      <c r="S48" s="39" t="str">
        <f t="shared" si="45"/>
        <v/>
      </c>
      <c r="T48" s="39" t="str">
        <f t="shared" si="46"/>
        <v/>
      </c>
      <c r="U48" s="39" t="str">
        <f t="shared" si="47"/>
        <v/>
      </c>
      <c r="V48" s="100" t="str">
        <f t="shared" si="48"/>
        <v/>
      </c>
      <c r="W48" s="100" t="str">
        <f t="shared" si="49"/>
        <v/>
      </c>
      <c r="X48" s="101" t="str">
        <f t="shared" si="50"/>
        <v/>
      </c>
      <c r="Y48" s="38" t="str">
        <f t="shared" si="51"/>
        <v/>
      </c>
      <c r="Z48" s="39" t="str">
        <f t="shared" si="52"/>
        <v/>
      </c>
      <c r="AA48" s="39" t="str">
        <f t="shared" si="53"/>
        <v/>
      </c>
      <c r="AB48" s="39" t="str">
        <f t="shared" si="54"/>
        <v/>
      </c>
      <c r="AC48" s="100" t="str">
        <f t="shared" si="55"/>
        <v/>
      </c>
      <c r="AD48" s="100" t="str">
        <f t="shared" si="56"/>
        <v/>
      </c>
      <c r="AE48" s="101" t="str">
        <f t="shared" si="57"/>
        <v/>
      </c>
      <c r="AF48" s="35"/>
      <c r="AG48" s="35"/>
      <c r="AH48" s="35"/>
    </row>
    <row r="49" spans="1:34" x14ac:dyDescent="0.4">
      <c r="A49" s="9">
        <v>33</v>
      </c>
      <c r="B49" s="5"/>
      <c r="C49" s="79"/>
      <c r="D49" s="45"/>
      <c r="E49" s="46"/>
      <c r="F49" s="46"/>
      <c r="G49" s="46"/>
      <c r="H49" s="92"/>
      <c r="I49" s="92"/>
      <c r="J49" s="93"/>
      <c r="K49" s="18" t="str">
        <f t="shared" si="37"/>
        <v/>
      </c>
      <c r="L49" s="18" t="str">
        <f t="shared" si="38"/>
        <v/>
      </c>
      <c r="M49" s="18" t="str">
        <f t="shared" si="39"/>
        <v/>
      </c>
      <c r="N49" s="18" t="str">
        <f t="shared" si="40"/>
        <v/>
      </c>
      <c r="O49" s="97" t="str">
        <f t="shared" si="41"/>
        <v/>
      </c>
      <c r="P49" s="97" t="str">
        <f t="shared" si="42"/>
        <v/>
      </c>
      <c r="Q49" s="97" t="str">
        <f t="shared" si="43"/>
        <v/>
      </c>
      <c r="R49" s="38" t="str">
        <f t="shared" si="44"/>
        <v/>
      </c>
      <c r="S49" s="39" t="str">
        <f t="shared" si="45"/>
        <v/>
      </c>
      <c r="T49" s="39" t="str">
        <f t="shared" si="46"/>
        <v/>
      </c>
      <c r="U49" s="39" t="str">
        <f t="shared" si="47"/>
        <v/>
      </c>
      <c r="V49" s="100" t="str">
        <f t="shared" si="48"/>
        <v/>
      </c>
      <c r="W49" s="100" t="str">
        <f t="shared" si="49"/>
        <v/>
      </c>
      <c r="X49" s="101" t="str">
        <f t="shared" si="50"/>
        <v/>
      </c>
      <c r="Y49" s="38" t="str">
        <f t="shared" si="51"/>
        <v/>
      </c>
      <c r="Z49" s="39" t="str">
        <f t="shared" si="52"/>
        <v/>
      </c>
      <c r="AA49" s="39" t="str">
        <f t="shared" si="53"/>
        <v/>
      </c>
      <c r="AB49" s="39" t="str">
        <f t="shared" si="54"/>
        <v/>
      </c>
      <c r="AC49" s="100" t="str">
        <f t="shared" si="55"/>
        <v/>
      </c>
      <c r="AD49" s="100" t="str">
        <f t="shared" si="56"/>
        <v/>
      </c>
      <c r="AE49" s="101" t="str">
        <f t="shared" si="57"/>
        <v/>
      </c>
      <c r="AF49" s="35"/>
      <c r="AG49" s="35"/>
      <c r="AH49" s="35"/>
    </row>
    <row r="50" spans="1:34" x14ac:dyDescent="0.4">
      <c r="A50" s="9">
        <v>34</v>
      </c>
      <c r="B50" s="5"/>
      <c r="C50" s="79"/>
      <c r="D50" s="45"/>
      <c r="E50" s="46"/>
      <c r="F50" s="46"/>
      <c r="G50" s="46"/>
      <c r="H50" s="92"/>
      <c r="I50" s="92"/>
      <c r="J50" s="93"/>
      <c r="K50" s="18" t="str">
        <f t="shared" si="37"/>
        <v/>
      </c>
      <c r="L50" s="18" t="str">
        <f t="shared" si="38"/>
        <v/>
      </c>
      <c r="M50" s="18" t="str">
        <f t="shared" si="39"/>
        <v/>
      </c>
      <c r="N50" s="18" t="str">
        <f t="shared" si="40"/>
        <v/>
      </c>
      <c r="O50" s="97" t="str">
        <f t="shared" si="41"/>
        <v/>
      </c>
      <c r="P50" s="97" t="str">
        <f t="shared" si="42"/>
        <v/>
      </c>
      <c r="Q50" s="97" t="str">
        <f t="shared" si="43"/>
        <v/>
      </c>
      <c r="R50" s="38" t="str">
        <f t="shared" si="44"/>
        <v/>
      </c>
      <c r="S50" s="39" t="str">
        <f t="shared" si="45"/>
        <v/>
      </c>
      <c r="T50" s="39" t="str">
        <f t="shared" si="46"/>
        <v/>
      </c>
      <c r="U50" s="39" t="str">
        <f t="shared" si="47"/>
        <v/>
      </c>
      <c r="V50" s="100" t="str">
        <f t="shared" si="48"/>
        <v/>
      </c>
      <c r="W50" s="100" t="str">
        <f t="shared" si="49"/>
        <v/>
      </c>
      <c r="X50" s="101" t="str">
        <f t="shared" si="50"/>
        <v/>
      </c>
      <c r="Y50" s="38" t="str">
        <f t="shared" si="51"/>
        <v/>
      </c>
      <c r="Z50" s="39" t="str">
        <f t="shared" si="52"/>
        <v/>
      </c>
      <c r="AA50" s="39" t="str">
        <f t="shared" si="53"/>
        <v/>
      </c>
      <c r="AB50" s="39" t="str">
        <f t="shared" si="54"/>
        <v/>
      </c>
      <c r="AC50" s="100" t="str">
        <f t="shared" si="55"/>
        <v/>
      </c>
      <c r="AD50" s="100" t="str">
        <f t="shared" si="56"/>
        <v/>
      </c>
      <c r="AE50" s="101" t="str">
        <f t="shared" si="57"/>
        <v/>
      </c>
      <c r="AF50" s="35"/>
      <c r="AG50" s="35"/>
      <c r="AH50" s="35"/>
    </row>
    <row r="51" spans="1:34" x14ac:dyDescent="0.4">
      <c r="A51" s="9">
        <v>35</v>
      </c>
      <c r="B51" s="5"/>
      <c r="C51" s="79"/>
      <c r="D51" s="45"/>
      <c r="E51" s="46"/>
      <c r="F51" s="46"/>
      <c r="G51" s="46"/>
      <c r="H51" s="92"/>
      <c r="I51" s="92"/>
      <c r="J51" s="93"/>
      <c r="K51" s="18" t="str">
        <f t="shared" si="37"/>
        <v/>
      </c>
      <c r="L51" s="18" t="str">
        <f t="shared" si="38"/>
        <v/>
      </c>
      <c r="M51" s="18" t="str">
        <f t="shared" si="39"/>
        <v/>
      </c>
      <c r="N51" s="18" t="str">
        <f t="shared" si="40"/>
        <v/>
      </c>
      <c r="O51" s="97" t="str">
        <f t="shared" si="41"/>
        <v/>
      </c>
      <c r="P51" s="97" t="str">
        <f t="shared" si="42"/>
        <v/>
      </c>
      <c r="Q51" s="97" t="str">
        <f t="shared" si="43"/>
        <v/>
      </c>
      <c r="R51" s="38" t="str">
        <f t="shared" si="44"/>
        <v/>
      </c>
      <c r="S51" s="39" t="str">
        <f t="shared" si="45"/>
        <v/>
      </c>
      <c r="T51" s="39" t="str">
        <f t="shared" si="46"/>
        <v/>
      </c>
      <c r="U51" s="39" t="str">
        <f t="shared" si="47"/>
        <v/>
      </c>
      <c r="V51" s="100" t="str">
        <f t="shared" si="48"/>
        <v/>
      </c>
      <c r="W51" s="100" t="str">
        <f t="shared" si="49"/>
        <v/>
      </c>
      <c r="X51" s="101" t="str">
        <f t="shared" si="50"/>
        <v/>
      </c>
      <c r="Y51" s="38" t="str">
        <f t="shared" si="51"/>
        <v/>
      </c>
      <c r="Z51" s="39" t="str">
        <f t="shared" si="52"/>
        <v/>
      </c>
      <c r="AA51" s="39" t="str">
        <f t="shared" si="53"/>
        <v/>
      </c>
      <c r="AB51" s="39" t="str">
        <f t="shared" si="54"/>
        <v/>
      </c>
      <c r="AC51" s="100" t="str">
        <f t="shared" si="55"/>
        <v/>
      </c>
      <c r="AD51" s="100" t="str">
        <f t="shared" si="56"/>
        <v/>
      </c>
      <c r="AE51" s="101" t="str">
        <f t="shared" si="57"/>
        <v/>
      </c>
      <c r="AF51" s="35"/>
      <c r="AG51" s="35"/>
      <c r="AH51" s="35"/>
    </row>
    <row r="52" spans="1:34" x14ac:dyDescent="0.4">
      <c r="A52" s="9">
        <v>36</v>
      </c>
      <c r="B52" s="5"/>
      <c r="C52" s="79"/>
      <c r="D52" s="45"/>
      <c r="E52" s="46"/>
      <c r="F52" s="46"/>
      <c r="G52" s="46"/>
      <c r="H52" s="92"/>
      <c r="I52" s="92"/>
      <c r="J52" s="93"/>
      <c r="K52" s="18" t="str">
        <f t="shared" si="37"/>
        <v/>
      </c>
      <c r="L52" s="18" t="str">
        <f t="shared" si="38"/>
        <v/>
      </c>
      <c r="M52" s="18" t="str">
        <f t="shared" si="39"/>
        <v/>
      </c>
      <c r="N52" s="18" t="str">
        <f t="shared" si="40"/>
        <v/>
      </c>
      <c r="O52" s="97" t="str">
        <f t="shared" si="41"/>
        <v/>
      </c>
      <c r="P52" s="97" t="str">
        <f t="shared" si="42"/>
        <v/>
      </c>
      <c r="Q52" s="97" t="str">
        <f t="shared" si="43"/>
        <v/>
      </c>
      <c r="R52" s="38" t="str">
        <f t="shared" si="44"/>
        <v/>
      </c>
      <c r="S52" s="39" t="str">
        <f t="shared" si="45"/>
        <v/>
      </c>
      <c r="T52" s="39" t="str">
        <f t="shared" si="46"/>
        <v/>
      </c>
      <c r="U52" s="39" t="str">
        <f t="shared" si="47"/>
        <v/>
      </c>
      <c r="V52" s="100" t="str">
        <f t="shared" si="48"/>
        <v/>
      </c>
      <c r="W52" s="100" t="str">
        <f t="shared" si="49"/>
        <v/>
      </c>
      <c r="X52" s="101" t="str">
        <f t="shared" si="50"/>
        <v/>
      </c>
      <c r="Y52" s="38" t="str">
        <f t="shared" si="51"/>
        <v/>
      </c>
      <c r="Z52" s="39" t="str">
        <f t="shared" si="52"/>
        <v/>
      </c>
      <c r="AA52" s="39" t="str">
        <f t="shared" si="53"/>
        <v/>
      </c>
      <c r="AB52" s="39" t="str">
        <f t="shared" si="54"/>
        <v/>
      </c>
      <c r="AC52" s="100" t="str">
        <f t="shared" si="55"/>
        <v/>
      </c>
      <c r="AD52" s="100" t="str">
        <f t="shared" si="56"/>
        <v/>
      </c>
      <c r="AE52" s="101" t="str">
        <f t="shared" si="57"/>
        <v/>
      </c>
      <c r="AF52" s="35"/>
      <c r="AG52" s="35"/>
      <c r="AH52" s="35"/>
    </row>
    <row r="53" spans="1:34" x14ac:dyDescent="0.4">
      <c r="A53" s="9">
        <v>37</v>
      </c>
      <c r="B53" s="5"/>
      <c r="C53" s="79"/>
      <c r="D53" s="45"/>
      <c r="E53" s="46"/>
      <c r="F53" s="46"/>
      <c r="G53" s="46"/>
      <c r="H53" s="92"/>
      <c r="I53" s="92"/>
      <c r="J53" s="93"/>
      <c r="K53" s="18" t="str">
        <f t="shared" si="37"/>
        <v/>
      </c>
      <c r="L53" s="18" t="str">
        <f t="shared" si="38"/>
        <v/>
      </c>
      <c r="M53" s="18" t="str">
        <f t="shared" si="39"/>
        <v/>
      </c>
      <c r="N53" s="18" t="str">
        <f t="shared" si="40"/>
        <v/>
      </c>
      <c r="O53" s="97" t="str">
        <f t="shared" si="41"/>
        <v/>
      </c>
      <c r="P53" s="97" t="str">
        <f t="shared" si="42"/>
        <v/>
      </c>
      <c r="Q53" s="97" t="str">
        <f t="shared" si="43"/>
        <v/>
      </c>
      <c r="R53" s="38" t="str">
        <f t="shared" si="44"/>
        <v/>
      </c>
      <c r="S53" s="39" t="str">
        <f t="shared" si="45"/>
        <v/>
      </c>
      <c r="T53" s="39" t="str">
        <f t="shared" si="46"/>
        <v/>
      </c>
      <c r="U53" s="39" t="str">
        <f t="shared" si="47"/>
        <v/>
      </c>
      <c r="V53" s="100" t="str">
        <f t="shared" si="48"/>
        <v/>
      </c>
      <c r="W53" s="100" t="str">
        <f t="shared" si="49"/>
        <v/>
      </c>
      <c r="X53" s="101" t="str">
        <f t="shared" si="50"/>
        <v/>
      </c>
      <c r="Y53" s="38" t="str">
        <f t="shared" si="51"/>
        <v/>
      </c>
      <c r="Z53" s="39" t="str">
        <f t="shared" si="52"/>
        <v/>
      </c>
      <c r="AA53" s="39" t="str">
        <f t="shared" si="53"/>
        <v/>
      </c>
      <c r="AB53" s="39" t="str">
        <f t="shared" si="54"/>
        <v/>
      </c>
      <c r="AC53" s="100" t="str">
        <f t="shared" si="55"/>
        <v/>
      </c>
      <c r="AD53" s="100" t="str">
        <f t="shared" si="56"/>
        <v/>
      </c>
      <c r="AE53" s="101" t="str">
        <f t="shared" si="57"/>
        <v/>
      </c>
      <c r="AF53" s="35"/>
      <c r="AG53" s="35"/>
      <c r="AH53" s="35"/>
    </row>
    <row r="54" spans="1:34" x14ac:dyDescent="0.4">
      <c r="A54" s="9">
        <v>38</v>
      </c>
      <c r="B54" s="5"/>
      <c r="C54" s="79"/>
      <c r="D54" s="45"/>
      <c r="E54" s="46"/>
      <c r="F54" s="46"/>
      <c r="G54" s="46"/>
      <c r="H54" s="92"/>
      <c r="I54" s="92"/>
      <c r="J54" s="93"/>
      <c r="K54" s="18" t="str">
        <f t="shared" si="37"/>
        <v/>
      </c>
      <c r="L54" s="18" t="str">
        <f t="shared" si="38"/>
        <v/>
      </c>
      <c r="M54" s="18" t="str">
        <f t="shared" si="39"/>
        <v/>
      </c>
      <c r="N54" s="18" t="str">
        <f t="shared" si="40"/>
        <v/>
      </c>
      <c r="O54" s="97" t="str">
        <f t="shared" si="41"/>
        <v/>
      </c>
      <c r="P54" s="97" t="str">
        <f t="shared" si="42"/>
        <v/>
      </c>
      <c r="Q54" s="97" t="str">
        <f t="shared" si="43"/>
        <v/>
      </c>
      <c r="R54" s="38" t="str">
        <f t="shared" si="44"/>
        <v/>
      </c>
      <c r="S54" s="39" t="str">
        <f t="shared" si="45"/>
        <v/>
      </c>
      <c r="T54" s="39" t="str">
        <f t="shared" si="46"/>
        <v/>
      </c>
      <c r="U54" s="39" t="str">
        <f t="shared" si="47"/>
        <v/>
      </c>
      <c r="V54" s="100" t="str">
        <f t="shared" si="48"/>
        <v/>
      </c>
      <c r="W54" s="100" t="str">
        <f t="shared" si="49"/>
        <v/>
      </c>
      <c r="X54" s="101" t="str">
        <f t="shared" si="50"/>
        <v/>
      </c>
      <c r="Y54" s="38" t="str">
        <f t="shared" si="51"/>
        <v/>
      </c>
      <c r="Z54" s="39" t="str">
        <f t="shared" si="52"/>
        <v/>
      </c>
      <c r="AA54" s="39" t="str">
        <f t="shared" si="53"/>
        <v/>
      </c>
      <c r="AB54" s="39" t="str">
        <f t="shared" si="54"/>
        <v/>
      </c>
      <c r="AC54" s="100" t="str">
        <f t="shared" si="55"/>
        <v/>
      </c>
      <c r="AD54" s="100" t="str">
        <f t="shared" si="56"/>
        <v/>
      </c>
      <c r="AE54" s="101" t="str">
        <f t="shared" si="57"/>
        <v/>
      </c>
      <c r="AF54" s="35"/>
      <c r="AG54" s="35"/>
      <c r="AH54" s="35"/>
    </row>
    <row r="55" spans="1:34" x14ac:dyDescent="0.4">
      <c r="A55" s="9">
        <v>39</v>
      </c>
      <c r="B55" s="5"/>
      <c r="C55" s="79"/>
      <c r="D55" s="45"/>
      <c r="E55" s="46"/>
      <c r="F55" s="46"/>
      <c r="G55" s="46"/>
      <c r="H55" s="92"/>
      <c r="I55" s="92"/>
      <c r="J55" s="93"/>
      <c r="K55" s="18" t="str">
        <f t="shared" si="37"/>
        <v/>
      </c>
      <c r="L55" s="18" t="str">
        <f t="shared" si="38"/>
        <v/>
      </c>
      <c r="M55" s="18" t="str">
        <f t="shared" si="39"/>
        <v/>
      </c>
      <c r="N55" s="18" t="str">
        <f t="shared" si="40"/>
        <v/>
      </c>
      <c r="O55" s="97" t="str">
        <f t="shared" si="41"/>
        <v/>
      </c>
      <c r="P55" s="97" t="str">
        <f t="shared" si="42"/>
        <v/>
      </c>
      <c r="Q55" s="97" t="str">
        <f t="shared" si="43"/>
        <v/>
      </c>
      <c r="R55" s="38" t="str">
        <f t="shared" si="44"/>
        <v/>
      </c>
      <c r="S55" s="39" t="str">
        <f t="shared" si="45"/>
        <v/>
      </c>
      <c r="T55" s="39" t="str">
        <f t="shared" si="46"/>
        <v/>
      </c>
      <c r="U55" s="39" t="str">
        <f t="shared" si="47"/>
        <v/>
      </c>
      <c r="V55" s="100" t="str">
        <f t="shared" si="48"/>
        <v/>
      </c>
      <c r="W55" s="100" t="str">
        <f t="shared" si="49"/>
        <v/>
      </c>
      <c r="X55" s="101" t="str">
        <f t="shared" si="50"/>
        <v/>
      </c>
      <c r="Y55" s="38" t="str">
        <f t="shared" si="51"/>
        <v/>
      </c>
      <c r="Z55" s="39" t="str">
        <f t="shared" si="52"/>
        <v/>
      </c>
      <c r="AA55" s="39" t="str">
        <f t="shared" si="53"/>
        <v/>
      </c>
      <c r="AB55" s="39" t="str">
        <f t="shared" si="54"/>
        <v/>
      </c>
      <c r="AC55" s="100" t="str">
        <f t="shared" si="55"/>
        <v/>
      </c>
      <c r="AD55" s="100" t="str">
        <f t="shared" si="56"/>
        <v/>
      </c>
      <c r="AE55" s="101" t="str">
        <f t="shared" si="57"/>
        <v/>
      </c>
      <c r="AF55" s="35"/>
      <c r="AG55" s="35"/>
      <c r="AH55" s="35"/>
    </row>
    <row r="56" spans="1:34" x14ac:dyDescent="0.4">
      <c r="A56" s="9">
        <v>40</v>
      </c>
      <c r="B56" s="5"/>
      <c r="C56" s="79"/>
      <c r="D56" s="45"/>
      <c r="E56" s="46"/>
      <c r="F56" s="46"/>
      <c r="G56" s="46"/>
      <c r="H56" s="92"/>
      <c r="I56" s="92"/>
      <c r="J56" s="93"/>
      <c r="K56" s="18" t="str">
        <f t="shared" si="37"/>
        <v/>
      </c>
      <c r="L56" s="18" t="str">
        <f t="shared" si="38"/>
        <v/>
      </c>
      <c r="M56" s="18" t="str">
        <f t="shared" si="39"/>
        <v/>
      </c>
      <c r="N56" s="18" t="str">
        <f t="shared" si="40"/>
        <v/>
      </c>
      <c r="O56" s="97" t="str">
        <f t="shared" si="41"/>
        <v/>
      </c>
      <c r="P56" s="97" t="str">
        <f t="shared" si="42"/>
        <v/>
      </c>
      <c r="Q56" s="97" t="str">
        <f t="shared" si="43"/>
        <v/>
      </c>
      <c r="R56" s="38" t="str">
        <f t="shared" si="44"/>
        <v/>
      </c>
      <c r="S56" s="39" t="str">
        <f t="shared" si="45"/>
        <v/>
      </c>
      <c r="T56" s="39" t="str">
        <f t="shared" si="46"/>
        <v/>
      </c>
      <c r="U56" s="39" t="str">
        <f t="shared" si="47"/>
        <v/>
      </c>
      <c r="V56" s="100" t="str">
        <f t="shared" si="48"/>
        <v/>
      </c>
      <c r="W56" s="100" t="str">
        <f t="shared" si="49"/>
        <v/>
      </c>
      <c r="X56" s="101" t="str">
        <f t="shared" si="50"/>
        <v/>
      </c>
      <c r="Y56" s="38" t="str">
        <f t="shared" si="51"/>
        <v/>
      </c>
      <c r="Z56" s="39" t="str">
        <f t="shared" si="52"/>
        <v/>
      </c>
      <c r="AA56" s="39" t="str">
        <f t="shared" si="53"/>
        <v/>
      </c>
      <c r="AB56" s="39" t="str">
        <f t="shared" si="54"/>
        <v/>
      </c>
      <c r="AC56" s="100" t="str">
        <f t="shared" si="55"/>
        <v/>
      </c>
      <c r="AD56" s="100" t="str">
        <f t="shared" si="56"/>
        <v/>
      </c>
      <c r="AE56" s="101" t="str">
        <f t="shared" si="57"/>
        <v/>
      </c>
      <c r="AF56" s="35"/>
      <c r="AG56" s="35"/>
      <c r="AH56" s="35"/>
    </row>
    <row r="57" spans="1:34" x14ac:dyDescent="0.4">
      <c r="A57" s="9">
        <v>41</v>
      </c>
      <c r="B57" s="5"/>
      <c r="C57" s="79"/>
      <c r="D57" s="45"/>
      <c r="E57" s="46"/>
      <c r="F57" s="46"/>
      <c r="G57" s="46"/>
      <c r="H57" s="92"/>
      <c r="I57" s="92"/>
      <c r="J57" s="93"/>
      <c r="K57" s="18" t="str">
        <f t="shared" si="37"/>
        <v/>
      </c>
      <c r="L57" s="18" t="str">
        <f t="shared" si="38"/>
        <v/>
      </c>
      <c r="M57" s="18" t="str">
        <f t="shared" si="39"/>
        <v/>
      </c>
      <c r="N57" s="18" t="str">
        <f t="shared" si="40"/>
        <v/>
      </c>
      <c r="O57" s="97" t="str">
        <f t="shared" si="41"/>
        <v/>
      </c>
      <c r="P57" s="97" t="str">
        <f t="shared" si="42"/>
        <v/>
      </c>
      <c r="Q57" s="97" t="str">
        <f t="shared" si="43"/>
        <v/>
      </c>
      <c r="R57" s="38" t="str">
        <f t="shared" si="44"/>
        <v/>
      </c>
      <c r="S57" s="39" t="str">
        <f t="shared" si="45"/>
        <v/>
      </c>
      <c r="T57" s="39" t="str">
        <f t="shared" si="46"/>
        <v/>
      </c>
      <c r="U57" s="39" t="str">
        <f t="shared" si="47"/>
        <v/>
      </c>
      <c r="V57" s="100" t="str">
        <f t="shared" si="48"/>
        <v/>
      </c>
      <c r="W57" s="100" t="str">
        <f t="shared" si="49"/>
        <v/>
      </c>
      <c r="X57" s="101" t="str">
        <f t="shared" si="50"/>
        <v/>
      </c>
      <c r="Y57" s="38" t="str">
        <f t="shared" si="51"/>
        <v/>
      </c>
      <c r="Z57" s="39" t="str">
        <f t="shared" si="52"/>
        <v/>
      </c>
      <c r="AA57" s="39" t="str">
        <f t="shared" si="53"/>
        <v/>
      </c>
      <c r="AB57" s="39" t="str">
        <f t="shared" si="54"/>
        <v/>
      </c>
      <c r="AC57" s="100" t="str">
        <f t="shared" si="55"/>
        <v/>
      </c>
      <c r="AD57" s="100" t="str">
        <f t="shared" si="56"/>
        <v/>
      </c>
      <c r="AE57" s="101" t="str">
        <f t="shared" si="57"/>
        <v/>
      </c>
      <c r="AF57" s="35"/>
      <c r="AG57" s="35"/>
      <c r="AH57" s="35"/>
    </row>
    <row r="58" spans="1:34" x14ac:dyDescent="0.4">
      <c r="A58" s="9">
        <v>42</v>
      </c>
      <c r="B58" s="5"/>
      <c r="C58" s="79"/>
      <c r="D58" s="45"/>
      <c r="E58" s="46"/>
      <c r="F58" s="46"/>
      <c r="G58" s="46"/>
      <c r="H58" s="92"/>
      <c r="I58" s="92"/>
      <c r="J58" s="93"/>
      <c r="K58" s="18" t="str">
        <f t="shared" si="37"/>
        <v/>
      </c>
      <c r="L58" s="18" t="str">
        <f t="shared" si="38"/>
        <v/>
      </c>
      <c r="M58" s="18" t="str">
        <f t="shared" si="39"/>
        <v/>
      </c>
      <c r="N58" s="18" t="str">
        <f t="shared" si="40"/>
        <v/>
      </c>
      <c r="O58" s="97" t="str">
        <f t="shared" si="41"/>
        <v/>
      </c>
      <c r="P58" s="97" t="str">
        <f t="shared" si="42"/>
        <v/>
      </c>
      <c r="Q58" s="97" t="str">
        <f t="shared" si="43"/>
        <v/>
      </c>
      <c r="R58" s="38" t="str">
        <f t="shared" si="44"/>
        <v/>
      </c>
      <c r="S58" s="39" t="str">
        <f t="shared" si="45"/>
        <v/>
      </c>
      <c r="T58" s="39" t="str">
        <f t="shared" si="46"/>
        <v/>
      </c>
      <c r="U58" s="39" t="str">
        <f t="shared" si="47"/>
        <v/>
      </c>
      <c r="V58" s="100" t="str">
        <f t="shared" si="48"/>
        <v/>
      </c>
      <c r="W58" s="100" t="str">
        <f t="shared" si="49"/>
        <v/>
      </c>
      <c r="X58" s="101" t="str">
        <f t="shared" si="50"/>
        <v/>
      </c>
      <c r="Y58" s="38" t="str">
        <f t="shared" si="51"/>
        <v/>
      </c>
      <c r="Z58" s="39" t="str">
        <f t="shared" si="52"/>
        <v/>
      </c>
      <c r="AA58" s="39" t="str">
        <f t="shared" si="53"/>
        <v/>
      </c>
      <c r="AB58" s="39" t="str">
        <f t="shared" si="54"/>
        <v/>
      </c>
      <c r="AC58" s="100" t="str">
        <f t="shared" si="55"/>
        <v/>
      </c>
      <c r="AD58" s="100" t="str">
        <f t="shared" si="56"/>
        <v/>
      </c>
      <c r="AE58" s="101" t="str">
        <f t="shared" si="57"/>
        <v/>
      </c>
      <c r="AF58" s="35"/>
      <c r="AG58" s="35"/>
      <c r="AH58" s="35"/>
    </row>
    <row r="59" spans="1:34" x14ac:dyDescent="0.4">
      <c r="A59" s="9">
        <v>43</v>
      </c>
      <c r="B59" s="5"/>
      <c r="C59" s="79"/>
      <c r="D59" s="45"/>
      <c r="E59" s="46"/>
      <c r="F59" s="46"/>
      <c r="G59" s="46"/>
      <c r="H59" s="92"/>
      <c r="I59" s="92"/>
      <c r="J59" s="93"/>
      <c r="K59" s="18" t="str">
        <f t="shared" si="37"/>
        <v/>
      </c>
      <c r="L59" s="18" t="str">
        <f t="shared" si="38"/>
        <v/>
      </c>
      <c r="M59" s="18" t="str">
        <f t="shared" si="39"/>
        <v/>
      </c>
      <c r="N59" s="18" t="str">
        <f t="shared" si="40"/>
        <v/>
      </c>
      <c r="O59" s="97" t="str">
        <f t="shared" si="41"/>
        <v/>
      </c>
      <c r="P59" s="97" t="str">
        <f t="shared" si="42"/>
        <v/>
      </c>
      <c r="Q59" s="97" t="str">
        <f t="shared" si="43"/>
        <v/>
      </c>
      <c r="R59" s="38" t="str">
        <f t="shared" si="44"/>
        <v/>
      </c>
      <c r="S59" s="39" t="str">
        <f t="shared" si="45"/>
        <v/>
      </c>
      <c r="T59" s="39" t="str">
        <f t="shared" si="46"/>
        <v/>
      </c>
      <c r="U59" s="39" t="str">
        <f t="shared" si="47"/>
        <v/>
      </c>
      <c r="V59" s="100" t="str">
        <f t="shared" si="48"/>
        <v/>
      </c>
      <c r="W59" s="100" t="str">
        <f t="shared" si="49"/>
        <v/>
      </c>
      <c r="X59" s="101" t="str">
        <f t="shared" si="50"/>
        <v/>
      </c>
      <c r="Y59" s="38" t="str">
        <f t="shared" si="51"/>
        <v/>
      </c>
      <c r="Z59" s="39" t="str">
        <f t="shared" si="52"/>
        <v/>
      </c>
      <c r="AA59" s="39" t="str">
        <f t="shared" si="53"/>
        <v/>
      </c>
      <c r="AB59" s="39" t="str">
        <f t="shared" si="54"/>
        <v/>
      </c>
      <c r="AC59" s="100" t="str">
        <f t="shared" si="55"/>
        <v/>
      </c>
      <c r="AD59" s="100" t="str">
        <f t="shared" si="56"/>
        <v/>
      </c>
      <c r="AE59" s="101" t="str">
        <f t="shared" si="57"/>
        <v/>
      </c>
      <c r="AF59" s="35"/>
      <c r="AG59" s="35"/>
      <c r="AH59" s="35"/>
    </row>
    <row r="60" spans="1:34" x14ac:dyDescent="0.4">
      <c r="A60" s="9">
        <v>44</v>
      </c>
      <c r="B60" s="5"/>
      <c r="C60" s="79"/>
      <c r="D60" s="45"/>
      <c r="E60" s="46"/>
      <c r="F60" s="46"/>
      <c r="G60" s="46"/>
      <c r="H60" s="92"/>
      <c r="I60" s="92"/>
      <c r="J60" s="93"/>
      <c r="K60" s="18" t="str">
        <f t="shared" si="37"/>
        <v/>
      </c>
      <c r="L60" s="18" t="str">
        <f t="shared" si="38"/>
        <v/>
      </c>
      <c r="M60" s="18" t="str">
        <f t="shared" si="39"/>
        <v/>
      </c>
      <c r="N60" s="18" t="str">
        <f t="shared" si="40"/>
        <v/>
      </c>
      <c r="O60" s="97" t="str">
        <f t="shared" si="41"/>
        <v/>
      </c>
      <c r="P60" s="97" t="str">
        <f t="shared" si="42"/>
        <v/>
      </c>
      <c r="Q60" s="97" t="str">
        <f t="shared" si="43"/>
        <v/>
      </c>
      <c r="R60" s="38" t="str">
        <f t="shared" si="44"/>
        <v/>
      </c>
      <c r="S60" s="39" t="str">
        <f t="shared" si="45"/>
        <v/>
      </c>
      <c r="T60" s="39" t="str">
        <f t="shared" si="46"/>
        <v/>
      </c>
      <c r="U60" s="39" t="str">
        <f t="shared" si="47"/>
        <v/>
      </c>
      <c r="V60" s="100" t="str">
        <f t="shared" si="48"/>
        <v/>
      </c>
      <c r="W60" s="100" t="str">
        <f t="shared" si="49"/>
        <v/>
      </c>
      <c r="X60" s="101" t="str">
        <f t="shared" si="50"/>
        <v/>
      </c>
      <c r="Y60" s="38" t="str">
        <f t="shared" si="51"/>
        <v/>
      </c>
      <c r="Z60" s="39" t="str">
        <f t="shared" si="52"/>
        <v/>
      </c>
      <c r="AA60" s="39" t="str">
        <f t="shared" si="53"/>
        <v/>
      </c>
      <c r="AB60" s="39" t="str">
        <f t="shared" si="54"/>
        <v/>
      </c>
      <c r="AC60" s="100" t="str">
        <f t="shared" si="55"/>
        <v/>
      </c>
      <c r="AD60" s="100" t="str">
        <f t="shared" si="56"/>
        <v/>
      </c>
      <c r="AE60" s="101" t="str">
        <f t="shared" si="57"/>
        <v/>
      </c>
      <c r="AF60" s="35"/>
      <c r="AG60" s="35"/>
      <c r="AH60" s="35"/>
    </row>
    <row r="61" spans="1:34" x14ac:dyDescent="0.4">
      <c r="A61" s="9">
        <v>45</v>
      </c>
      <c r="B61" s="5"/>
      <c r="C61" s="79"/>
      <c r="D61" s="45"/>
      <c r="E61" s="46"/>
      <c r="F61" s="46"/>
      <c r="G61" s="46"/>
      <c r="H61" s="92"/>
      <c r="I61" s="92"/>
      <c r="J61" s="93"/>
      <c r="K61" s="18" t="str">
        <f t="shared" si="37"/>
        <v/>
      </c>
      <c r="L61" s="18" t="str">
        <f t="shared" si="38"/>
        <v/>
      </c>
      <c r="M61" s="18" t="str">
        <f t="shared" si="39"/>
        <v/>
      </c>
      <c r="N61" s="18" t="str">
        <f t="shared" si="40"/>
        <v/>
      </c>
      <c r="O61" s="97" t="str">
        <f t="shared" si="41"/>
        <v/>
      </c>
      <c r="P61" s="97" t="str">
        <f t="shared" si="42"/>
        <v/>
      </c>
      <c r="Q61" s="97" t="str">
        <f t="shared" si="43"/>
        <v/>
      </c>
      <c r="R61" s="38" t="str">
        <f t="shared" si="44"/>
        <v/>
      </c>
      <c r="S61" s="39" t="str">
        <f t="shared" si="45"/>
        <v/>
      </c>
      <c r="T61" s="39" t="str">
        <f t="shared" si="46"/>
        <v/>
      </c>
      <c r="U61" s="39" t="str">
        <f t="shared" si="47"/>
        <v/>
      </c>
      <c r="V61" s="100" t="str">
        <f t="shared" si="48"/>
        <v/>
      </c>
      <c r="W61" s="100" t="str">
        <f t="shared" si="49"/>
        <v/>
      </c>
      <c r="X61" s="101" t="str">
        <f t="shared" si="50"/>
        <v/>
      </c>
      <c r="Y61" s="38" t="str">
        <f t="shared" si="51"/>
        <v/>
      </c>
      <c r="Z61" s="39" t="str">
        <f t="shared" si="52"/>
        <v/>
      </c>
      <c r="AA61" s="39" t="str">
        <f t="shared" si="53"/>
        <v/>
      </c>
      <c r="AB61" s="39" t="str">
        <f t="shared" si="54"/>
        <v/>
      </c>
      <c r="AC61" s="100" t="str">
        <f t="shared" si="55"/>
        <v/>
      </c>
      <c r="AD61" s="100" t="str">
        <f t="shared" si="56"/>
        <v/>
      </c>
      <c r="AE61" s="101" t="str">
        <f t="shared" si="57"/>
        <v/>
      </c>
      <c r="AF61" s="35"/>
      <c r="AG61" s="35"/>
      <c r="AH61" s="35"/>
    </row>
    <row r="62" spans="1:34" x14ac:dyDescent="0.4">
      <c r="A62" s="9">
        <v>46</v>
      </c>
      <c r="B62" s="5"/>
      <c r="C62" s="79"/>
      <c r="D62" s="45"/>
      <c r="E62" s="46"/>
      <c r="F62" s="46"/>
      <c r="G62" s="46"/>
      <c r="H62" s="92"/>
      <c r="I62" s="92"/>
      <c r="J62" s="93"/>
      <c r="K62" s="18" t="str">
        <f t="shared" si="37"/>
        <v/>
      </c>
      <c r="L62" s="18" t="str">
        <f t="shared" si="38"/>
        <v/>
      </c>
      <c r="M62" s="18" t="str">
        <f t="shared" si="39"/>
        <v/>
      </c>
      <c r="N62" s="18" t="str">
        <f t="shared" si="40"/>
        <v/>
      </c>
      <c r="O62" s="97" t="str">
        <f t="shared" si="41"/>
        <v/>
      </c>
      <c r="P62" s="97" t="str">
        <f t="shared" si="42"/>
        <v/>
      </c>
      <c r="Q62" s="97" t="str">
        <f t="shared" si="43"/>
        <v/>
      </c>
      <c r="R62" s="38" t="str">
        <f t="shared" si="44"/>
        <v/>
      </c>
      <c r="S62" s="39" t="str">
        <f t="shared" si="45"/>
        <v/>
      </c>
      <c r="T62" s="39" t="str">
        <f t="shared" si="46"/>
        <v/>
      </c>
      <c r="U62" s="39" t="str">
        <f t="shared" si="47"/>
        <v/>
      </c>
      <c r="V62" s="100" t="str">
        <f t="shared" si="48"/>
        <v/>
      </c>
      <c r="W62" s="100" t="str">
        <f t="shared" si="49"/>
        <v/>
      </c>
      <c r="X62" s="101" t="str">
        <f t="shared" si="50"/>
        <v/>
      </c>
      <c r="Y62" s="38" t="str">
        <f t="shared" si="51"/>
        <v/>
      </c>
      <c r="Z62" s="39" t="str">
        <f t="shared" si="52"/>
        <v/>
      </c>
      <c r="AA62" s="39" t="str">
        <f t="shared" si="53"/>
        <v/>
      </c>
      <c r="AB62" s="39" t="str">
        <f t="shared" si="54"/>
        <v/>
      </c>
      <c r="AC62" s="100" t="str">
        <f t="shared" si="55"/>
        <v/>
      </c>
      <c r="AD62" s="100" t="str">
        <f t="shared" si="56"/>
        <v/>
      </c>
      <c r="AE62" s="101" t="str">
        <f t="shared" si="57"/>
        <v/>
      </c>
      <c r="AF62" s="35"/>
      <c r="AG62" s="35"/>
      <c r="AH62" s="35"/>
    </row>
    <row r="63" spans="1:34" x14ac:dyDescent="0.4">
      <c r="A63" s="9">
        <v>47</v>
      </c>
      <c r="B63" s="5"/>
      <c r="C63" s="79"/>
      <c r="D63" s="45"/>
      <c r="E63" s="46"/>
      <c r="F63" s="46"/>
      <c r="G63" s="46"/>
      <c r="H63" s="92"/>
      <c r="I63" s="92"/>
      <c r="J63" s="93"/>
      <c r="K63" s="18" t="str">
        <f t="shared" si="37"/>
        <v/>
      </c>
      <c r="L63" s="18" t="str">
        <f t="shared" si="38"/>
        <v/>
      </c>
      <c r="M63" s="18" t="str">
        <f t="shared" si="39"/>
        <v/>
      </c>
      <c r="N63" s="18" t="str">
        <f t="shared" si="40"/>
        <v/>
      </c>
      <c r="O63" s="97" t="str">
        <f t="shared" si="41"/>
        <v/>
      </c>
      <c r="P63" s="97" t="str">
        <f t="shared" si="42"/>
        <v/>
      </c>
      <c r="Q63" s="97" t="str">
        <f t="shared" si="43"/>
        <v/>
      </c>
      <c r="R63" s="38" t="str">
        <f t="shared" si="44"/>
        <v/>
      </c>
      <c r="S63" s="39" t="str">
        <f t="shared" si="45"/>
        <v/>
      </c>
      <c r="T63" s="39" t="str">
        <f t="shared" si="46"/>
        <v/>
      </c>
      <c r="U63" s="39" t="str">
        <f t="shared" si="47"/>
        <v/>
      </c>
      <c r="V63" s="100" t="str">
        <f t="shared" si="48"/>
        <v/>
      </c>
      <c r="W63" s="100" t="str">
        <f t="shared" si="49"/>
        <v/>
      </c>
      <c r="X63" s="101" t="str">
        <f t="shared" si="50"/>
        <v/>
      </c>
      <c r="Y63" s="38" t="str">
        <f t="shared" si="51"/>
        <v/>
      </c>
      <c r="Z63" s="39" t="str">
        <f t="shared" si="52"/>
        <v/>
      </c>
      <c r="AA63" s="39" t="str">
        <f t="shared" si="53"/>
        <v/>
      </c>
      <c r="AB63" s="39" t="str">
        <f t="shared" si="54"/>
        <v/>
      </c>
      <c r="AC63" s="100" t="str">
        <f t="shared" si="55"/>
        <v/>
      </c>
      <c r="AD63" s="100" t="str">
        <f t="shared" si="56"/>
        <v/>
      </c>
      <c r="AE63" s="101" t="str">
        <f t="shared" si="57"/>
        <v/>
      </c>
      <c r="AF63" s="35"/>
      <c r="AG63" s="35"/>
      <c r="AH63" s="35"/>
    </row>
    <row r="64" spans="1:34" x14ac:dyDescent="0.4">
      <c r="A64" s="9">
        <v>48</v>
      </c>
      <c r="B64" s="5"/>
      <c r="C64" s="79"/>
      <c r="D64" s="45"/>
      <c r="E64" s="46"/>
      <c r="F64" s="46"/>
      <c r="G64" s="46"/>
      <c r="H64" s="92"/>
      <c r="I64" s="92"/>
      <c r="J64" s="93"/>
      <c r="K64" s="18" t="str">
        <f t="shared" si="37"/>
        <v/>
      </c>
      <c r="L64" s="18" t="str">
        <f t="shared" si="38"/>
        <v/>
      </c>
      <c r="M64" s="18" t="str">
        <f t="shared" si="39"/>
        <v/>
      </c>
      <c r="N64" s="18" t="str">
        <f t="shared" si="40"/>
        <v/>
      </c>
      <c r="O64" s="97" t="str">
        <f t="shared" si="41"/>
        <v/>
      </c>
      <c r="P64" s="97" t="str">
        <f t="shared" si="42"/>
        <v/>
      </c>
      <c r="Q64" s="97" t="str">
        <f t="shared" si="43"/>
        <v/>
      </c>
      <c r="R64" s="38" t="str">
        <f t="shared" si="44"/>
        <v/>
      </c>
      <c r="S64" s="39" t="str">
        <f t="shared" si="45"/>
        <v/>
      </c>
      <c r="T64" s="39" t="str">
        <f t="shared" si="46"/>
        <v/>
      </c>
      <c r="U64" s="39" t="str">
        <f t="shared" si="47"/>
        <v/>
      </c>
      <c r="V64" s="100" t="str">
        <f t="shared" si="48"/>
        <v/>
      </c>
      <c r="W64" s="100" t="str">
        <f t="shared" si="49"/>
        <v/>
      </c>
      <c r="X64" s="101" t="str">
        <f t="shared" si="50"/>
        <v/>
      </c>
      <c r="Y64" s="38" t="str">
        <f t="shared" si="51"/>
        <v/>
      </c>
      <c r="Z64" s="39" t="str">
        <f t="shared" si="52"/>
        <v/>
      </c>
      <c r="AA64" s="39" t="str">
        <f t="shared" si="53"/>
        <v/>
      </c>
      <c r="AB64" s="39" t="str">
        <f t="shared" si="54"/>
        <v/>
      </c>
      <c r="AC64" s="100" t="str">
        <f t="shared" si="55"/>
        <v/>
      </c>
      <c r="AD64" s="100" t="str">
        <f t="shared" si="56"/>
        <v/>
      </c>
      <c r="AE64" s="101" t="str">
        <f t="shared" si="57"/>
        <v/>
      </c>
      <c r="AF64" s="35"/>
      <c r="AG64" s="35"/>
      <c r="AH64" s="35"/>
    </row>
    <row r="65" spans="1:34" x14ac:dyDescent="0.4">
      <c r="A65" s="9">
        <v>49</v>
      </c>
      <c r="B65" s="5"/>
      <c r="C65" s="79"/>
      <c r="D65" s="45"/>
      <c r="E65" s="46"/>
      <c r="F65" s="46"/>
      <c r="G65" s="46"/>
      <c r="H65" s="92"/>
      <c r="I65" s="92"/>
      <c r="J65" s="93"/>
      <c r="K65" s="18" t="str">
        <f t="shared" si="37"/>
        <v/>
      </c>
      <c r="L65" s="18" t="str">
        <f t="shared" si="38"/>
        <v/>
      </c>
      <c r="M65" s="18" t="str">
        <f t="shared" si="39"/>
        <v/>
      </c>
      <c r="N65" s="18" t="str">
        <f t="shared" si="40"/>
        <v/>
      </c>
      <c r="O65" s="97" t="str">
        <f t="shared" si="41"/>
        <v/>
      </c>
      <c r="P65" s="97" t="str">
        <f t="shared" si="42"/>
        <v/>
      </c>
      <c r="Q65" s="97" t="str">
        <f t="shared" si="43"/>
        <v/>
      </c>
      <c r="R65" s="38" t="str">
        <f t="shared" si="44"/>
        <v/>
      </c>
      <c r="S65" s="39" t="str">
        <f t="shared" si="45"/>
        <v/>
      </c>
      <c r="T65" s="39" t="str">
        <f t="shared" si="46"/>
        <v/>
      </c>
      <c r="U65" s="39" t="str">
        <f t="shared" si="47"/>
        <v/>
      </c>
      <c r="V65" s="100" t="str">
        <f t="shared" si="48"/>
        <v/>
      </c>
      <c r="W65" s="100" t="str">
        <f t="shared" si="49"/>
        <v/>
      </c>
      <c r="X65" s="101" t="str">
        <f t="shared" si="50"/>
        <v/>
      </c>
      <c r="Y65" s="38" t="str">
        <f t="shared" si="51"/>
        <v/>
      </c>
      <c r="Z65" s="39" t="str">
        <f t="shared" si="52"/>
        <v/>
      </c>
      <c r="AA65" s="39" t="str">
        <f t="shared" si="53"/>
        <v/>
      </c>
      <c r="AB65" s="39" t="str">
        <f t="shared" si="54"/>
        <v/>
      </c>
      <c r="AC65" s="100" t="str">
        <f t="shared" si="55"/>
        <v/>
      </c>
      <c r="AD65" s="100" t="str">
        <f t="shared" si="56"/>
        <v/>
      </c>
      <c r="AE65" s="101" t="str">
        <f t="shared" si="57"/>
        <v/>
      </c>
      <c r="AF65" s="35"/>
      <c r="AG65" s="35"/>
      <c r="AH65" s="35"/>
    </row>
    <row r="66" spans="1:34" x14ac:dyDescent="0.4">
      <c r="A66" s="9">
        <v>50</v>
      </c>
      <c r="B66" s="5"/>
      <c r="C66" s="79"/>
      <c r="D66" s="45"/>
      <c r="E66" s="46"/>
      <c r="F66" s="46"/>
      <c r="G66" s="46"/>
      <c r="H66" s="92"/>
      <c r="I66" s="92"/>
      <c r="J66" s="93"/>
      <c r="K66" s="18" t="str">
        <f t="shared" si="37"/>
        <v/>
      </c>
      <c r="L66" s="18" t="str">
        <f t="shared" si="38"/>
        <v/>
      </c>
      <c r="M66" s="18" t="str">
        <f t="shared" si="39"/>
        <v/>
      </c>
      <c r="N66" s="18" t="str">
        <f t="shared" si="40"/>
        <v/>
      </c>
      <c r="O66" s="97" t="str">
        <f t="shared" si="41"/>
        <v/>
      </c>
      <c r="P66" s="97" t="str">
        <f t="shared" si="42"/>
        <v/>
      </c>
      <c r="Q66" s="97" t="str">
        <f t="shared" si="43"/>
        <v/>
      </c>
      <c r="R66" s="38" t="str">
        <f t="shared" si="44"/>
        <v/>
      </c>
      <c r="S66" s="39" t="str">
        <f t="shared" si="45"/>
        <v/>
      </c>
      <c r="T66" s="39" t="str">
        <f t="shared" si="46"/>
        <v/>
      </c>
      <c r="U66" s="39" t="str">
        <f t="shared" si="47"/>
        <v/>
      </c>
      <c r="V66" s="100" t="str">
        <f t="shared" si="48"/>
        <v/>
      </c>
      <c r="W66" s="100" t="str">
        <f t="shared" si="49"/>
        <v/>
      </c>
      <c r="X66" s="101" t="str">
        <f t="shared" si="50"/>
        <v/>
      </c>
      <c r="Y66" s="38" t="str">
        <f t="shared" si="51"/>
        <v/>
      </c>
      <c r="Z66" s="39" t="str">
        <f t="shared" si="52"/>
        <v/>
      </c>
      <c r="AA66" s="39" t="str">
        <f t="shared" si="53"/>
        <v/>
      </c>
      <c r="AB66" s="39" t="str">
        <f t="shared" si="54"/>
        <v/>
      </c>
      <c r="AC66" s="100" t="str">
        <f t="shared" si="55"/>
        <v/>
      </c>
      <c r="AD66" s="100" t="str">
        <f t="shared" si="56"/>
        <v/>
      </c>
      <c r="AE66" s="101" t="str">
        <f t="shared" si="57"/>
        <v/>
      </c>
      <c r="AF66" s="35"/>
      <c r="AG66" s="35"/>
      <c r="AH66" s="35"/>
    </row>
    <row r="67" spans="1:34" ht="19.5" thickBot="1" x14ac:dyDescent="0.45">
      <c r="A67" s="9"/>
      <c r="B67" s="6">
        <v>45502</v>
      </c>
      <c r="C67" s="43"/>
      <c r="D67" s="47"/>
      <c r="E67" s="48"/>
      <c r="F67" s="48"/>
      <c r="G67" s="48"/>
      <c r="H67" s="94"/>
      <c r="I67" s="94"/>
      <c r="J67" s="95"/>
      <c r="K67" s="104" t="s">
        <v>45</v>
      </c>
      <c r="L67" s="105" t="s">
        <v>46</v>
      </c>
      <c r="M67" s="104" t="s">
        <v>47</v>
      </c>
      <c r="N67" s="106" t="s">
        <v>48</v>
      </c>
      <c r="O67" s="97" t="str">
        <f t="shared" ref="O67:Q67" si="58">IF(H67="","",O52+AC67)</f>
        <v/>
      </c>
      <c r="P67" s="97" t="str">
        <f t="shared" si="58"/>
        <v/>
      </c>
      <c r="Q67" s="97" t="str">
        <f t="shared" si="58"/>
        <v/>
      </c>
      <c r="R67" s="38" t="e">
        <f>IF(#REF!="","",#REF!*0.03)</f>
        <v>#REF!</v>
      </c>
      <c r="S67" s="70" t="e">
        <f>IF(#REF!="","",#REF!*0.03)</f>
        <v>#REF!</v>
      </c>
      <c r="T67" s="39" t="e">
        <f>IF(#REF!="","",#REF!*0.03)</f>
        <v>#REF!</v>
      </c>
      <c r="U67" s="39" t="e">
        <f>IF(#REF!="","",#REF!*0.03)</f>
        <v>#REF!</v>
      </c>
      <c r="V67" s="100" t="e">
        <f>IF(#REF!="","",#REF!*0.03)</f>
        <v>#REF!</v>
      </c>
      <c r="W67" s="100" t="e">
        <f>IF(#REF!="","",#REF!*0.03)</f>
        <v>#REF!</v>
      </c>
      <c r="X67" s="101" t="e">
        <f>IF(#REF!="","",#REF!*0.03)</f>
        <v>#REF!</v>
      </c>
      <c r="Y67" s="38" t="str">
        <f t="shared" si="30"/>
        <v/>
      </c>
      <c r="Z67" s="39" t="str">
        <f t="shared" si="31"/>
        <v/>
      </c>
      <c r="AA67" s="39" t="str">
        <f t="shared" si="32"/>
        <v/>
      </c>
      <c r="AB67" s="39" t="str">
        <f t="shared" si="33"/>
        <v/>
      </c>
      <c r="AC67" s="100" t="str">
        <f t="shared" si="34"/>
        <v/>
      </c>
      <c r="AD67" s="100" t="str">
        <f t="shared" si="35"/>
        <v/>
      </c>
      <c r="AE67" s="101" t="str">
        <f t="shared" si="36"/>
        <v/>
      </c>
    </row>
    <row r="68" spans="1:34" ht="19.5" thickBot="1" x14ac:dyDescent="0.45">
      <c r="A68" s="9"/>
      <c r="B68" s="131" t="s">
        <v>5</v>
      </c>
      <c r="C68" s="132"/>
      <c r="D68" s="7">
        <f>COUNTIF(D17:D67,0.618)</f>
        <v>10</v>
      </c>
      <c r="E68" s="80">
        <f>COUNTIF(E17:E67,1)</f>
        <v>4</v>
      </c>
      <c r="F68" s="7">
        <f>COUNTIF(F17:F67,1)</f>
        <v>8</v>
      </c>
      <c r="G68" s="7">
        <f>COUNTIF(G17:G67,1.382)</f>
        <v>4</v>
      </c>
      <c r="H68" s="7">
        <f>COUNTIF(H17:H67,1.27)</f>
        <v>0</v>
      </c>
      <c r="I68" s="7">
        <f>COUNTIF(I17:I67,1.5)</f>
        <v>0</v>
      </c>
      <c r="J68" s="8">
        <f>COUNTIF(J17:J67,2)</f>
        <v>0</v>
      </c>
      <c r="K68" s="55">
        <f>Y68+K16</f>
        <v>85954.767381296551</v>
      </c>
      <c r="L68" s="82">
        <f>Z68+L16+Y68</f>
        <v>77565.751135229977</v>
      </c>
      <c r="M68" s="56">
        <f>AA68+M16</f>
        <v>85257.058178511565</v>
      </c>
      <c r="N68" s="84">
        <f>AB68+N16+AA68</f>
        <v>77495.983478006194</v>
      </c>
      <c r="O68" s="56">
        <f>AC68+O16</f>
        <v>100000</v>
      </c>
      <c r="P68" s="56">
        <f>AD68+P16</f>
        <v>100000</v>
      </c>
      <c r="Q68" s="57">
        <f>AE68+Q16</f>
        <v>100000</v>
      </c>
      <c r="R68" s="52" t="s">
        <v>28</v>
      </c>
      <c r="S68" s="76"/>
      <c r="T68" s="77"/>
      <c r="U68" s="77"/>
      <c r="V68" s="78"/>
      <c r="W68" s="53">
        <f>B67-B17</f>
        <v>1286</v>
      </c>
      <c r="X68" s="54" t="s">
        <v>29</v>
      </c>
      <c r="Y68" s="65">
        <f t="shared" ref="Y68:AE68" si="59">SUM(Y17:Y67)</f>
        <v>-14045.23261870345</v>
      </c>
      <c r="Z68" s="66">
        <f t="shared" si="59"/>
        <v>-8389.0162460665688</v>
      </c>
      <c r="AA68" s="66">
        <f t="shared" si="59"/>
        <v>-14742.941821488435</v>
      </c>
      <c r="AB68" s="66">
        <f t="shared" si="59"/>
        <v>-7761.0747005053654</v>
      </c>
      <c r="AC68" s="102">
        <f t="shared" si="59"/>
        <v>0</v>
      </c>
      <c r="AD68" s="102">
        <f t="shared" si="59"/>
        <v>0</v>
      </c>
      <c r="AE68" s="103">
        <f t="shared" si="59"/>
        <v>0</v>
      </c>
    </row>
    <row r="69" spans="1:34" ht="19.5" thickBot="1" x14ac:dyDescent="0.45">
      <c r="A69" s="9"/>
      <c r="B69" s="125" t="s">
        <v>6</v>
      </c>
      <c r="C69" s="126"/>
      <c r="D69" s="7">
        <f>COUNTIF(D17:D67,-1)</f>
        <v>11</v>
      </c>
      <c r="E69" s="80">
        <f>COUNTIF(E17:E67,-0.618)</f>
        <v>11</v>
      </c>
      <c r="F69" s="80">
        <f>COUNTIF(F17:F67,-1)</f>
        <v>13</v>
      </c>
      <c r="G69" s="7">
        <f>COUNTIF(G17:G67,-0.618)</f>
        <v>13</v>
      </c>
      <c r="H69" s="7">
        <f>COUNTIF(H17:H67,-1)</f>
        <v>0</v>
      </c>
      <c r="I69" s="7">
        <f>COUNTIF(I17:I67,-1)</f>
        <v>0</v>
      </c>
      <c r="J69" s="8">
        <f>COUNTIF(J17:J67,-1)</f>
        <v>0</v>
      </c>
      <c r="K69" s="123" t="s">
        <v>27</v>
      </c>
      <c r="L69" s="124"/>
      <c r="M69" s="124"/>
      <c r="N69" s="124"/>
      <c r="O69" s="124"/>
      <c r="P69" s="124"/>
      <c r="Q69" s="130"/>
      <c r="R69" s="123" t="s">
        <v>30</v>
      </c>
      <c r="S69" s="124"/>
      <c r="T69" s="124"/>
      <c r="U69" s="124"/>
      <c r="V69" s="124"/>
      <c r="W69" s="124"/>
      <c r="X69" s="130"/>
      <c r="Y69" s="9"/>
      <c r="Z69" s="3"/>
      <c r="AA69" s="3"/>
      <c r="AB69" s="3"/>
      <c r="AC69" s="3"/>
      <c r="AD69" s="3"/>
      <c r="AE69" s="4"/>
    </row>
    <row r="70" spans="1:34" ht="19.5" thickBot="1" x14ac:dyDescent="0.45">
      <c r="A70" s="9"/>
      <c r="B70" s="125" t="s">
        <v>31</v>
      </c>
      <c r="C70" s="126"/>
      <c r="D70" s="7">
        <f t="shared" ref="D70:J70" si="60">COUNTIF(D17:D67,0)</f>
        <v>0</v>
      </c>
      <c r="E70" s="7">
        <f t="shared" si="60"/>
        <v>6</v>
      </c>
      <c r="F70" s="7">
        <f t="shared" si="60"/>
        <v>0</v>
      </c>
      <c r="G70" s="7">
        <f t="shared" si="60"/>
        <v>4</v>
      </c>
      <c r="H70" s="7">
        <f t="shared" si="60"/>
        <v>0</v>
      </c>
      <c r="I70" s="7">
        <f t="shared" si="60"/>
        <v>0</v>
      </c>
      <c r="J70" s="7">
        <f t="shared" si="60"/>
        <v>0</v>
      </c>
      <c r="K70" s="61">
        <f t="shared" ref="K70:Q70" si="61">K68/K16</f>
        <v>0.85954767381296548</v>
      </c>
      <c r="L70" s="62">
        <f t="shared" si="61"/>
        <v>0.77565751135229977</v>
      </c>
      <c r="M70" s="62">
        <f t="shared" si="61"/>
        <v>0.85257058178511569</v>
      </c>
      <c r="N70" s="62">
        <f t="shared" si="61"/>
        <v>0.77495983478006192</v>
      </c>
      <c r="O70" s="62">
        <f t="shared" si="61"/>
        <v>1</v>
      </c>
      <c r="P70" s="62">
        <f t="shared" si="61"/>
        <v>1</v>
      </c>
      <c r="Q70" s="63">
        <f t="shared" si="61"/>
        <v>1</v>
      </c>
      <c r="R70" s="50">
        <f>(K70-100%)*30/W68</f>
        <v>-3.2764928348452843E-3</v>
      </c>
      <c r="S70" s="50">
        <f>(L70-100%)*30/W68</f>
        <v>-5.2334950695419966E-3</v>
      </c>
      <c r="T70" s="50">
        <f>(M70-100%)*30/W68</f>
        <v>-3.4392554793518889E-3</v>
      </c>
      <c r="U70" s="50">
        <f>(N70-100%)*30/W68</f>
        <v>-5.2497705727823814E-3</v>
      </c>
      <c r="V70" s="50">
        <f>(O70-100%)*30/W68</f>
        <v>0</v>
      </c>
      <c r="W70" s="50">
        <f>(P70-100%)*30/W68</f>
        <v>0</v>
      </c>
      <c r="X70" s="51">
        <f>(Q70-100%)*30/W68</f>
        <v>0</v>
      </c>
      <c r="Y70" s="10"/>
      <c r="Z70" s="2"/>
      <c r="AA70" s="2"/>
      <c r="AB70" s="2"/>
      <c r="AC70" s="2"/>
      <c r="AD70" s="2"/>
      <c r="AE70" s="11"/>
    </row>
    <row r="71" spans="1:34" ht="19.5" thickBot="1" x14ac:dyDescent="0.45">
      <c r="A71" s="3"/>
      <c r="B71" s="123" t="s">
        <v>4</v>
      </c>
      <c r="C71" s="124"/>
      <c r="D71" s="64">
        <f t="shared" ref="D71:I71" si="62">D68/(D68+D69+D70)</f>
        <v>0.47619047619047616</v>
      </c>
      <c r="E71" s="59">
        <f t="shared" ref="E71" si="63">E68/(E68+E69+E70)</f>
        <v>0.19047619047619047</v>
      </c>
      <c r="F71" s="59">
        <f t="shared" ref="F71" si="64">F68/(F68+F69+F70)</f>
        <v>0.38095238095238093</v>
      </c>
      <c r="G71" s="59">
        <f t="shared" ref="G71" si="65">G68/(G68+G69+G70)</f>
        <v>0.19047619047619047</v>
      </c>
      <c r="H71" s="59" t="e">
        <f t="shared" si="62"/>
        <v>#DIV/0!</v>
      </c>
      <c r="I71" s="59" t="e">
        <f t="shared" si="62"/>
        <v>#DIV/0!</v>
      </c>
      <c r="J71" s="60" t="e">
        <f>J68/(J68+J69+J70)</f>
        <v>#DIV/0!</v>
      </c>
    </row>
    <row r="73" spans="1:34" x14ac:dyDescent="0.4">
      <c r="D73" s="58"/>
      <c r="E73" s="58"/>
      <c r="F73" s="58"/>
      <c r="G73" s="58"/>
      <c r="H73" s="58"/>
      <c r="I73" s="58"/>
      <c r="J73" s="58"/>
    </row>
  </sheetData>
  <mergeCells count="12">
    <mergeCell ref="AF14:AH14"/>
    <mergeCell ref="B71:C71"/>
    <mergeCell ref="B70:C70"/>
    <mergeCell ref="R16:X16"/>
    <mergeCell ref="R14:X14"/>
    <mergeCell ref="Y14:AE14"/>
    <mergeCell ref="K14:Q14"/>
    <mergeCell ref="Y16:AE16"/>
    <mergeCell ref="B68:C68"/>
    <mergeCell ref="B69:C69"/>
    <mergeCell ref="K69:Q69"/>
    <mergeCell ref="R69:X69"/>
  </mergeCells>
  <phoneticPr fontId="1"/>
  <pageMargins left="0.7" right="0.7" top="0.75" bottom="0.75" header="0.3" footer="0.3"/>
  <pageSetup paperSize="9" orientation="portrait" horizontalDpi="4294967293" verticalDpi="0" r:id="rId1"/>
  <ignoredErrors>
    <ignoredError sqref="E69:G6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0"/>
  <sheetViews>
    <sheetView zoomScale="70" zoomScaleNormal="70" workbookViewId="0">
      <selection activeCell="Q81" sqref="Q81"/>
    </sheetView>
  </sheetViews>
  <sheetFormatPr defaultColWidth="8.125" defaultRowHeight="18.75" x14ac:dyDescent="0.4"/>
  <cols>
    <col min="1" max="1" width="11.375" style="119" bestFit="1" customWidth="1"/>
    <col min="2" max="251" width="8.125" style="44"/>
    <col min="252" max="252" width="6.625" style="44" customWidth="1"/>
    <col min="253" max="253" width="7.25" style="44" customWidth="1"/>
    <col min="254" max="507" width="8.125" style="44"/>
    <col min="508" max="508" width="6.625" style="44" customWidth="1"/>
    <col min="509" max="509" width="7.25" style="44" customWidth="1"/>
    <col min="510" max="763" width="8.125" style="44"/>
    <col min="764" max="764" width="6.625" style="44" customWidth="1"/>
    <col min="765" max="765" width="7.25" style="44" customWidth="1"/>
    <col min="766" max="1019" width="8.125" style="44"/>
    <col min="1020" max="1020" width="6.625" style="44" customWidth="1"/>
    <col min="1021" max="1021" width="7.25" style="44" customWidth="1"/>
    <col min="1022" max="1275" width="8.125" style="44"/>
    <col min="1276" max="1276" width="6.625" style="44" customWidth="1"/>
    <col min="1277" max="1277" width="7.25" style="44" customWidth="1"/>
    <col min="1278" max="1531" width="8.125" style="44"/>
    <col min="1532" max="1532" width="6.625" style="44" customWidth="1"/>
    <col min="1533" max="1533" width="7.25" style="44" customWidth="1"/>
    <col min="1534" max="1787" width="8.125" style="44"/>
    <col min="1788" max="1788" width="6.625" style="44" customWidth="1"/>
    <col min="1789" max="1789" width="7.25" style="44" customWidth="1"/>
    <col min="1790" max="2043" width="8.125" style="44"/>
    <col min="2044" max="2044" width="6.625" style="44" customWidth="1"/>
    <col min="2045" max="2045" width="7.25" style="44" customWidth="1"/>
    <col min="2046" max="2299" width="8.125" style="44"/>
    <col min="2300" max="2300" width="6.625" style="44" customWidth="1"/>
    <col min="2301" max="2301" width="7.25" style="44" customWidth="1"/>
    <col min="2302" max="2555" width="8.125" style="44"/>
    <col min="2556" max="2556" width="6.625" style="44" customWidth="1"/>
    <col min="2557" max="2557" width="7.25" style="44" customWidth="1"/>
    <col min="2558" max="2811" width="8.125" style="44"/>
    <col min="2812" max="2812" width="6.625" style="44" customWidth="1"/>
    <col min="2813" max="2813" width="7.25" style="44" customWidth="1"/>
    <col min="2814" max="3067" width="8.125" style="44"/>
    <col min="3068" max="3068" width="6.625" style="44" customWidth="1"/>
    <col min="3069" max="3069" width="7.25" style="44" customWidth="1"/>
    <col min="3070" max="3323" width="8.125" style="44"/>
    <col min="3324" max="3324" width="6.625" style="44" customWidth="1"/>
    <col min="3325" max="3325" width="7.25" style="44" customWidth="1"/>
    <col min="3326" max="3579" width="8.125" style="44"/>
    <col min="3580" max="3580" width="6.625" style="44" customWidth="1"/>
    <col min="3581" max="3581" width="7.25" style="44" customWidth="1"/>
    <col min="3582" max="3835" width="8.125" style="44"/>
    <col min="3836" max="3836" width="6.625" style="44" customWidth="1"/>
    <col min="3837" max="3837" width="7.25" style="44" customWidth="1"/>
    <col min="3838" max="4091" width="8.125" style="44"/>
    <col min="4092" max="4092" width="6.625" style="44" customWidth="1"/>
    <col min="4093" max="4093" width="7.25" style="44" customWidth="1"/>
    <col min="4094" max="4347" width="8.125" style="44"/>
    <col min="4348" max="4348" width="6.625" style="44" customWidth="1"/>
    <col min="4349" max="4349" width="7.25" style="44" customWidth="1"/>
    <col min="4350" max="4603" width="8.125" style="44"/>
    <col min="4604" max="4604" width="6.625" style="44" customWidth="1"/>
    <col min="4605" max="4605" width="7.25" style="44" customWidth="1"/>
    <col min="4606" max="4859" width="8.125" style="44"/>
    <col min="4860" max="4860" width="6.625" style="44" customWidth="1"/>
    <col min="4861" max="4861" width="7.25" style="44" customWidth="1"/>
    <col min="4862" max="5115" width="8.125" style="44"/>
    <col min="5116" max="5116" width="6.625" style="44" customWidth="1"/>
    <col min="5117" max="5117" width="7.25" style="44" customWidth="1"/>
    <col min="5118" max="5371" width="8.125" style="44"/>
    <col min="5372" max="5372" width="6.625" style="44" customWidth="1"/>
    <col min="5373" max="5373" width="7.25" style="44" customWidth="1"/>
    <col min="5374" max="5627" width="8.125" style="44"/>
    <col min="5628" max="5628" width="6.625" style="44" customWidth="1"/>
    <col min="5629" max="5629" width="7.25" style="44" customWidth="1"/>
    <col min="5630" max="5883" width="8.125" style="44"/>
    <col min="5884" max="5884" width="6.625" style="44" customWidth="1"/>
    <col min="5885" max="5885" width="7.25" style="44" customWidth="1"/>
    <col min="5886" max="6139" width="8.125" style="44"/>
    <col min="6140" max="6140" width="6.625" style="44" customWidth="1"/>
    <col min="6141" max="6141" width="7.25" style="44" customWidth="1"/>
    <col min="6142" max="6395" width="8.125" style="44"/>
    <col min="6396" max="6396" width="6.625" style="44" customWidth="1"/>
    <col min="6397" max="6397" width="7.25" style="44" customWidth="1"/>
    <col min="6398" max="6651" width="8.125" style="44"/>
    <col min="6652" max="6652" width="6.625" style="44" customWidth="1"/>
    <col min="6653" max="6653" width="7.25" style="44" customWidth="1"/>
    <col min="6654" max="6907" width="8.125" style="44"/>
    <col min="6908" max="6908" width="6.625" style="44" customWidth="1"/>
    <col min="6909" max="6909" width="7.25" style="44" customWidth="1"/>
    <col min="6910" max="7163" width="8.125" style="44"/>
    <col min="7164" max="7164" width="6.625" style="44" customWidth="1"/>
    <col min="7165" max="7165" width="7.25" style="44" customWidth="1"/>
    <col min="7166" max="7419" width="8.125" style="44"/>
    <col min="7420" max="7420" width="6.625" style="44" customWidth="1"/>
    <col min="7421" max="7421" width="7.25" style="44" customWidth="1"/>
    <col min="7422" max="7675" width="8.125" style="44"/>
    <col min="7676" max="7676" width="6.625" style="44" customWidth="1"/>
    <col min="7677" max="7677" width="7.25" style="44" customWidth="1"/>
    <col min="7678" max="7931" width="8.125" style="44"/>
    <col min="7932" max="7932" width="6.625" style="44" customWidth="1"/>
    <col min="7933" max="7933" width="7.25" style="44" customWidth="1"/>
    <col min="7934" max="8187" width="8.125" style="44"/>
    <col min="8188" max="8188" width="6.625" style="44" customWidth="1"/>
    <col min="8189" max="8189" width="7.25" style="44" customWidth="1"/>
    <col min="8190" max="8443" width="8.125" style="44"/>
    <col min="8444" max="8444" width="6.625" style="44" customWidth="1"/>
    <col min="8445" max="8445" width="7.25" style="44" customWidth="1"/>
    <col min="8446" max="8699" width="8.125" style="44"/>
    <col min="8700" max="8700" width="6.625" style="44" customWidth="1"/>
    <col min="8701" max="8701" width="7.25" style="44" customWidth="1"/>
    <col min="8702" max="8955" width="8.125" style="44"/>
    <col min="8956" max="8956" width="6.625" style="44" customWidth="1"/>
    <col min="8957" max="8957" width="7.25" style="44" customWidth="1"/>
    <col min="8958" max="9211" width="8.125" style="44"/>
    <col min="9212" max="9212" width="6.625" style="44" customWidth="1"/>
    <col min="9213" max="9213" width="7.25" style="44" customWidth="1"/>
    <col min="9214" max="9467" width="8.125" style="44"/>
    <col min="9468" max="9468" width="6.625" style="44" customWidth="1"/>
    <col min="9469" max="9469" width="7.25" style="44" customWidth="1"/>
    <col min="9470" max="9723" width="8.125" style="44"/>
    <col min="9724" max="9724" width="6.625" style="44" customWidth="1"/>
    <col min="9725" max="9725" width="7.25" style="44" customWidth="1"/>
    <col min="9726" max="9979" width="8.125" style="44"/>
    <col min="9980" max="9980" width="6.625" style="44" customWidth="1"/>
    <col min="9981" max="9981" width="7.25" style="44" customWidth="1"/>
    <col min="9982" max="10235" width="8.125" style="44"/>
    <col min="10236" max="10236" width="6.625" style="44" customWidth="1"/>
    <col min="10237" max="10237" width="7.25" style="44" customWidth="1"/>
    <col min="10238" max="10491" width="8.125" style="44"/>
    <col min="10492" max="10492" width="6.625" style="44" customWidth="1"/>
    <col min="10493" max="10493" width="7.25" style="44" customWidth="1"/>
    <col min="10494" max="10747" width="8.125" style="44"/>
    <col min="10748" max="10748" width="6.625" style="44" customWidth="1"/>
    <col min="10749" max="10749" width="7.25" style="44" customWidth="1"/>
    <col min="10750" max="11003" width="8.125" style="44"/>
    <col min="11004" max="11004" width="6.625" style="44" customWidth="1"/>
    <col min="11005" max="11005" width="7.25" style="44" customWidth="1"/>
    <col min="11006" max="11259" width="8.125" style="44"/>
    <col min="11260" max="11260" width="6.625" style="44" customWidth="1"/>
    <col min="11261" max="11261" width="7.25" style="44" customWidth="1"/>
    <col min="11262" max="11515" width="8.125" style="44"/>
    <col min="11516" max="11516" width="6.625" style="44" customWidth="1"/>
    <col min="11517" max="11517" width="7.25" style="44" customWidth="1"/>
    <col min="11518" max="11771" width="8.125" style="44"/>
    <col min="11772" max="11772" width="6.625" style="44" customWidth="1"/>
    <col min="11773" max="11773" width="7.25" style="44" customWidth="1"/>
    <col min="11774" max="12027" width="8.125" style="44"/>
    <col min="12028" max="12028" width="6.625" style="44" customWidth="1"/>
    <col min="12029" max="12029" width="7.25" style="44" customWidth="1"/>
    <col min="12030" max="12283" width="8.125" style="44"/>
    <col min="12284" max="12284" width="6.625" style="44" customWidth="1"/>
    <col min="12285" max="12285" width="7.25" style="44" customWidth="1"/>
    <col min="12286" max="12539" width="8.125" style="44"/>
    <col min="12540" max="12540" width="6.625" style="44" customWidth="1"/>
    <col min="12541" max="12541" width="7.25" style="44" customWidth="1"/>
    <col min="12542" max="12795" width="8.125" style="44"/>
    <col min="12796" max="12796" width="6.625" style="44" customWidth="1"/>
    <col min="12797" max="12797" width="7.25" style="44" customWidth="1"/>
    <col min="12798" max="13051" width="8.125" style="44"/>
    <col min="13052" max="13052" width="6.625" style="44" customWidth="1"/>
    <col min="13053" max="13053" width="7.25" style="44" customWidth="1"/>
    <col min="13054" max="13307" width="8.125" style="44"/>
    <col min="13308" max="13308" width="6.625" style="44" customWidth="1"/>
    <col min="13309" max="13309" width="7.25" style="44" customWidth="1"/>
    <col min="13310" max="13563" width="8.125" style="44"/>
    <col min="13564" max="13564" width="6.625" style="44" customWidth="1"/>
    <col min="13565" max="13565" width="7.25" style="44" customWidth="1"/>
    <col min="13566" max="13819" width="8.125" style="44"/>
    <col min="13820" max="13820" width="6.625" style="44" customWidth="1"/>
    <col min="13821" max="13821" width="7.25" style="44" customWidth="1"/>
    <col min="13822" max="14075" width="8.125" style="44"/>
    <col min="14076" max="14076" width="6.625" style="44" customWidth="1"/>
    <col min="14077" max="14077" width="7.25" style="44" customWidth="1"/>
    <col min="14078" max="14331" width="8.125" style="44"/>
    <col min="14332" max="14332" width="6.625" style="44" customWidth="1"/>
    <col min="14333" max="14333" width="7.25" style="44" customWidth="1"/>
    <col min="14334" max="14587" width="8.125" style="44"/>
    <col min="14588" max="14588" width="6.625" style="44" customWidth="1"/>
    <col min="14589" max="14589" width="7.25" style="44" customWidth="1"/>
    <col min="14590" max="14843" width="8.125" style="44"/>
    <col min="14844" max="14844" width="6.625" style="44" customWidth="1"/>
    <col min="14845" max="14845" width="7.25" style="44" customWidth="1"/>
    <col min="14846" max="15099" width="8.125" style="44"/>
    <col min="15100" max="15100" width="6.625" style="44" customWidth="1"/>
    <col min="15101" max="15101" width="7.25" style="44" customWidth="1"/>
    <col min="15102" max="15355" width="8.125" style="44"/>
    <col min="15356" max="15356" width="6.625" style="44" customWidth="1"/>
    <col min="15357" max="15357" width="7.25" style="44" customWidth="1"/>
    <col min="15358" max="15611" width="8.125" style="44"/>
    <col min="15612" max="15612" width="6.625" style="44" customWidth="1"/>
    <col min="15613" max="15613" width="7.25" style="44" customWidth="1"/>
    <col min="15614" max="15867" width="8.125" style="44"/>
    <col min="15868" max="15868" width="6.625" style="44" customWidth="1"/>
    <col min="15869" max="15869" width="7.25" style="44" customWidth="1"/>
    <col min="15870" max="16123" width="8.125" style="44"/>
    <col min="16124" max="16124" width="6.625" style="44" customWidth="1"/>
    <col min="16125" max="16125" width="7.25" style="44" customWidth="1"/>
    <col min="16126" max="16384" width="8.125" style="44"/>
  </cols>
  <sheetData>
    <row r="1" spans="1:1" x14ac:dyDescent="0.4">
      <c r="A1" s="119">
        <v>4</v>
      </c>
    </row>
    <row r="40" spans="1:1" x14ac:dyDescent="0.4">
      <c r="A40" s="120" t="s">
        <v>64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L14" sqref="L14"/>
    </sheetView>
  </sheetViews>
  <sheetFormatPr defaultColWidth="8.125" defaultRowHeight="13.5" x14ac:dyDescent="0.4"/>
  <cols>
    <col min="1" max="16384" width="8.125" style="44"/>
  </cols>
  <sheetData>
    <row r="1" spans="1:10" x14ac:dyDescent="0.4">
      <c r="A1" s="44" t="s">
        <v>23</v>
      </c>
    </row>
    <row r="2" spans="1:10" x14ac:dyDescent="0.4">
      <c r="A2" s="133" t="s">
        <v>65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x14ac:dyDescent="0.4">
      <c r="A3" s="134"/>
      <c r="B3" s="134"/>
      <c r="C3" s="134"/>
      <c r="D3" s="134"/>
      <c r="E3" s="134"/>
      <c r="F3" s="134"/>
      <c r="G3" s="134"/>
      <c r="H3" s="134"/>
      <c r="I3" s="134"/>
      <c r="J3" s="134"/>
    </row>
    <row r="4" spans="1:10" x14ac:dyDescent="0.4">
      <c r="A4" s="134"/>
      <c r="B4" s="134"/>
      <c r="C4" s="134"/>
      <c r="D4" s="134"/>
      <c r="E4" s="134"/>
      <c r="F4" s="134"/>
      <c r="G4" s="134"/>
      <c r="H4" s="134"/>
      <c r="I4" s="134"/>
      <c r="J4" s="134"/>
    </row>
    <row r="5" spans="1:10" x14ac:dyDescent="0.4">
      <c r="A5" s="134"/>
      <c r="B5" s="134"/>
      <c r="C5" s="134"/>
      <c r="D5" s="134"/>
      <c r="E5" s="134"/>
      <c r="F5" s="134"/>
      <c r="G5" s="134"/>
      <c r="H5" s="134"/>
      <c r="I5" s="134"/>
      <c r="J5" s="134"/>
    </row>
    <row r="6" spans="1:10" x14ac:dyDescent="0.4">
      <c r="A6" s="134"/>
      <c r="B6" s="134"/>
      <c r="C6" s="134"/>
      <c r="D6" s="134"/>
      <c r="E6" s="134"/>
      <c r="F6" s="134"/>
      <c r="G6" s="134"/>
      <c r="H6" s="134"/>
      <c r="I6" s="134"/>
      <c r="J6" s="134"/>
    </row>
    <row r="7" spans="1:10" x14ac:dyDescent="0.4">
      <c r="A7" s="134"/>
      <c r="B7" s="134"/>
      <c r="C7" s="134"/>
      <c r="D7" s="134"/>
      <c r="E7" s="134"/>
      <c r="F7" s="134"/>
      <c r="G7" s="134"/>
      <c r="H7" s="134"/>
      <c r="I7" s="134"/>
      <c r="J7" s="134"/>
    </row>
    <row r="8" spans="1:10" x14ac:dyDescent="0.4">
      <c r="A8" s="134"/>
      <c r="B8" s="134"/>
      <c r="C8" s="134"/>
      <c r="D8" s="134"/>
      <c r="E8" s="134"/>
      <c r="F8" s="134"/>
      <c r="G8" s="134"/>
      <c r="H8" s="134"/>
      <c r="I8" s="134"/>
      <c r="J8" s="134"/>
    </row>
    <row r="9" spans="1:10" x14ac:dyDescent="0.4">
      <c r="A9" s="134"/>
      <c r="B9" s="134"/>
      <c r="C9" s="134"/>
      <c r="D9" s="134"/>
      <c r="E9" s="134"/>
      <c r="F9" s="134"/>
      <c r="G9" s="134"/>
      <c r="H9" s="134"/>
      <c r="I9" s="134"/>
      <c r="J9" s="134"/>
    </row>
    <row r="11" spans="1:10" x14ac:dyDescent="0.4">
      <c r="A11" s="44" t="s">
        <v>24</v>
      </c>
    </row>
    <row r="12" spans="1:10" x14ac:dyDescent="0.4">
      <c r="A12" s="135" t="s">
        <v>66</v>
      </c>
      <c r="B12" s="136"/>
      <c r="C12" s="136"/>
      <c r="D12" s="136"/>
      <c r="E12" s="136"/>
      <c r="F12" s="136"/>
      <c r="G12" s="136"/>
      <c r="H12" s="136"/>
      <c r="I12" s="136"/>
      <c r="J12" s="136"/>
    </row>
    <row r="13" spans="1:10" x14ac:dyDescent="0.4">
      <c r="A13" s="136"/>
      <c r="B13" s="136"/>
      <c r="C13" s="136"/>
      <c r="D13" s="136"/>
      <c r="E13" s="136"/>
      <c r="F13" s="136"/>
      <c r="G13" s="136"/>
      <c r="H13" s="136"/>
      <c r="I13" s="136"/>
      <c r="J13" s="136"/>
    </row>
    <row r="14" spans="1:10" x14ac:dyDescent="0.4">
      <c r="A14" s="136"/>
      <c r="B14" s="136"/>
      <c r="C14" s="136"/>
      <c r="D14" s="136"/>
      <c r="E14" s="136"/>
      <c r="F14" s="136"/>
      <c r="G14" s="136"/>
      <c r="H14" s="136"/>
      <c r="I14" s="136"/>
      <c r="J14" s="136"/>
    </row>
    <row r="15" spans="1:10" x14ac:dyDescent="0.4">
      <c r="A15" s="136"/>
      <c r="B15" s="136"/>
      <c r="C15" s="136"/>
      <c r="D15" s="136"/>
      <c r="E15" s="136"/>
      <c r="F15" s="136"/>
      <c r="G15" s="136"/>
      <c r="H15" s="136"/>
      <c r="I15" s="136"/>
      <c r="J15" s="136"/>
    </row>
    <row r="16" spans="1:10" x14ac:dyDescent="0.4">
      <c r="A16" s="136"/>
      <c r="B16" s="136"/>
      <c r="C16" s="136"/>
      <c r="D16" s="136"/>
      <c r="E16" s="136"/>
      <c r="F16" s="136"/>
      <c r="G16" s="136"/>
      <c r="H16" s="136"/>
      <c r="I16" s="136"/>
      <c r="J16" s="136"/>
    </row>
    <row r="17" spans="1:10" x14ac:dyDescent="0.4">
      <c r="A17" s="136"/>
      <c r="B17" s="136"/>
      <c r="C17" s="136"/>
      <c r="D17" s="136"/>
      <c r="E17" s="136"/>
      <c r="F17" s="136"/>
      <c r="G17" s="136"/>
      <c r="H17" s="136"/>
      <c r="I17" s="136"/>
      <c r="J17" s="136"/>
    </row>
    <row r="18" spans="1:10" x14ac:dyDescent="0.4">
      <c r="A18" s="136"/>
      <c r="B18" s="136"/>
      <c r="C18" s="136"/>
      <c r="D18" s="136"/>
      <c r="E18" s="136"/>
      <c r="F18" s="136"/>
      <c r="G18" s="136"/>
      <c r="H18" s="136"/>
      <c r="I18" s="136"/>
      <c r="J18" s="136"/>
    </row>
    <row r="19" spans="1:10" x14ac:dyDescent="0.4">
      <c r="A19" s="136"/>
      <c r="B19" s="136"/>
      <c r="C19" s="136"/>
      <c r="D19" s="136"/>
      <c r="E19" s="136"/>
      <c r="F19" s="136"/>
      <c r="G19" s="136"/>
      <c r="H19" s="136"/>
      <c r="I19" s="136"/>
      <c r="J19" s="136"/>
    </row>
    <row r="21" spans="1:10" x14ac:dyDescent="0.4">
      <c r="A21" s="44" t="s">
        <v>25</v>
      </c>
    </row>
    <row r="22" spans="1:10" x14ac:dyDescent="0.4">
      <c r="A22" s="135"/>
      <c r="B22" s="135"/>
      <c r="C22" s="135"/>
      <c r="D22" s="135"/>
      <c r="E22" s="135"/>
      <c r="F22" s="135"/>
      <c r="G22" s="135"/>
      <c r="H22" s="135"/>
      <c r="I22" s="135"/>
      <c r="J22" s="135"/>
    </row>
    <row r="23" spans="1:10" x14ac:dyDescent="0.4">
      <c r="A23" s="135"/>
      <c r="B23" s="135"/>
      <c r="C23" s="135"/>
      <c r="D23" s="135"/>
      <c r="E23" s="135"/>
      <c r="F23" s="135"/>
      <c r="G23" s="135"/>
      <c r="H23" s="135"/>
      <c r="I23" s="135"/>
      <c r="J23" s="135"/>
    </row>
    <row r="24" spans="1:10" x14ac:dyDescent="0.4">
      <c r="A24" s="135"/>
      <c r="B24" s="135"/>
      <c r="C24" s="135"/>
      <c r="D24" s="135"/>
      <c r="E24" s="135"/>
      <c r="F24" s="135"/>
      <c r="G24" s="135"/>
      <c r="H24" s="135"/>
      <c r="I24" s="135"/>
      <c r="J24" s="135"/>
    </row>
    <row r="25" spans="1:10" x14ac:dyDescent="0.4">
      <c r="A25" s="135"/>
      <c r="B25" s="135"/>
      <c r="C25" s="135"/>
      <c r="D25" s="135"/>
      <c r="E25" s="135"/>
      <c r="F25" s="135"/>
      <c r="G25" s="135"/>
      <c r="H25" s="135"/>
      <c r="I25" s="135"/>
      <c r="J25" s="135"/>
    </row>
    <row r="26" spans="1:10" x14ac:dyDescent="0.4">
      <c r="A26" s="135"/>
      <c r="B26" s="135"/>
      <c r="C26" s="135"/>
      <c r="D26" s="135"/>
      <c r="E26" s="135"/>
      <c r="F26" s="135"/>
      <c r="G26" s="135"/>
      <c r="H26" s="135"/>
      <c r="I26" s="135"/>
      <c r="J26" s="135"/>
    </row>
    <row r="27" spans="1:10" x14ac:dyDescent="0.4">
      <c r="A27" s="135"/>
      <c r="B27" s="135"/>
      <c r="C27" s="135"/>
      <c r="D27" s="135"/>
      <c r="E27" s="135"/>
      <c r="F27" s="135"/>
      <c r="G27" s="135"/>
      <c r="H27" s="135"/>
      <c r="I27" s="135"/>
      <c r="J27" s="135"/>
    </row>
    <row r="28" spans="1:10" x14ac:dyDescent="0.4">
      <c r="A28" s="135"/>
      <c r="B28" s="135"/>
      <c r="C28" s="135"/>
      <c r="D28" s="135"/>
      <c r="E28" s="135"/>
      <c r="F28" s="135"/>
      <c r="G28" s="135"/>
      <c r="H28" s="135"/>
      <c r="I28" s="135"/>
      <c r="J28" s="135"/>
    </row>
    <row r="29" spans="1:10" x14ac:dyDescent="0.4">
      <c r="A29" s="135"/>
      <c r="B29" s="135"/>
      <c r="C29" s="135"/>
      <c r="D29" s="135"/>
      <c r="E29" s="135"/>
      <c r="F29" s="135"/>
      <c r="G29" s="135"/>
      <c r="H29" s="135"/>
      <c r="I29" s="135"/>
      <c r="J29" s="13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I20" sqref="I20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6" t="s">
        <v>13</v>
      </c>
      <c r="B1" s="27"/>
      <c r="C1" s="28"/>
      <c r="D1" s="29"/>
      <c r="E1" s="28"/>
      <c r="F1" s="29"/>
      <c r="G1" s="28"/>
      <c r="H1" s="29"/>
    </row>
    <row r="2" spans="1:8" x14ac:dyDescent="0.4">
      <c r="A2" s="30"/>
      <c r="B2" s="28"/>
      <c r="C2" s="28"/>
      <c r="D2" s="29"/>
      <c r="E2" s="28"/>
      <c r="F2" s="29"/>
      <c r="G2" s="28"/>
      <c r="H2" s="29"/>
    </row>
    <row r="3" spans="1:8" x14ac:dyDescent="0.4">
      <c r="A3" s="31" t="s">
        <v>14</v>
      </c>
      <c r="B3" s="31" t="s">
        <v>15</v>
      </c>
      <c r="C3" s="31" t="s">
        <v>16</v>
      </c>
      <c r="D3" s="32" t="s">
        <v>17</v>
      </c>
      <c r="E3" s="31" t="s">
        <v>18</v>
      </c>
      <c r="F3" s="32" t="s">
        <v>17</v>
      </c>
      <c r="G3" s="31" t="s">
        <v>19</v>
      </c>
      <c r="H3" s="32" t="s">
        <v>17</v>
      </c>
    </row>
    <row r="4" spans="1:8" x14ac:dyDescent="0.4">
      <c r="A4" s="33"/>
      <c r="B4" s="33"/>
      <c r="C4" s="33"/>
      <c r="D4" s="34"/>
      <c r="E4" s="33"/>
      <c r="F4" s="34"/>
      <c r="G4" s="33"/>
      <c r="H4" s="34"/>
    </row>
    <row r="5" spans="1:8" x14ac:dyDescent="0.4">
      <c r="A5" s="33"/>
      <c r="B5" s="33"/>
      <c r="C5" s="33"/>
      <c r="D5" s="34"/>
      <c r="E5" s="33"/>
      <c r="F5" s="34"/>
      <c r="G5" s="33"/>
      <c r="H5" s="34"/>
    </row>
    <row r="6" spans="1:8" x14ac:dyDescent="0.4">
      <c r="A6" s="33"/>
      <c r="B6" s="33"/>
      <c r="C6" s="33"/>
      <c r="D6" s="34"/>
      <c r="E6" s="33"/>
      <c r="F6" s="34"/>
      <c r="G6" s="33"/>
      <c r="H6" s="34"/>
    </row>
    <row r="7" spans="1:8" x14ac:dyDescent="0.4">
      <c r="A7" s="33"/>
      <c r="B7" s="33"/>
      <c r="C7" s="33"/>
      <c r="D7" s="34"/>
      <c r="E7" s="33"/>
      <c r="F7" s="34"/>
      <c r="G7" s="33"/>
      <c r="H7" s="34"/>
    </row>
    <row r="8" spans="1:8" x14ac:dyDescent="0.4">
      <c r="A8" s="33"/>
      <c r="B8" s="33"/>
      <c r="C8" s="33"/>
      <c r="D8" s="34"/>
      <c r="E8" s="33"/>
      <c r="F8" s="34"/>
      <c r="G8" s="33"/>
      <c r="H8" s="34"/>
    </row>
    <row r="9" spans="1:8" x14ac:dyDescent="0.4">
      <c r="A9" s="33"/>
      <c r="B9" s="33"/>
      <c r="C9" s="33"/>
      <c r="D9" s="34"/>
      <c r="E9" s="33"/>
      <c r="F9" s="34"/>
      <c r="G9" s="33"/>
      <c r="H9" s="34"/>
    </row>
    <row r="10" spans="1:8" x14ac:dyDescent="0.4">
      <c r="A10" s="33"/>
      <c r="B10" s="33"/>
      <c r="C10" s="33"/>
      <c r="D10" s="34"/>
      <c r="E10" s="33"/>
      <c r="F10" s="34"/>
      <c r="G10" s="33"/>
      <c r="H10" s="34"/>
    </row>
    <row r="11" spans="1:8" x14ac:dyDescent="0.4">
      <c r="A11" s="33"/>
      <c r="B11" s="33"/>
      <c r="C11" s="33"/>
      <c r="D11" s="34"/>
      <c r="E11" s="33"/>
      <c r="F11" s="34"/>
      <c r="G11" s="33"/>
      <c r="H11" s="34"/>
    </row>
    <row r="12" spans="1:8" x14ac:dyDescent="0.4">
      <c r="A12" s="30"/>
      <c r="B12" s="28"/>
      <c r="C12" s="28"/>
      <c r="D12" s="29"/>
      <c r="E12" s="28"/>
      <c r="F12" s="29"/>
      <c r="G12" s="28"/>
      <c r="H12" s="2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2024-07-29T04:00:34Z</dcterms:modified>
</cp:coreProperties>
</file>